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640" yWindow="135" windowWidth="12345" windowHeight="11715" firstSheet="2" activeTab="2"/>
  </bookViews>
  <sheets>
    <sheet name="Приложение " sheetId="6" state="hidden" r:id="rId1"/>
    <sheet name="Приложение 2 " sheetId="7" state="hidden" r:id="rId2"/>
    <sheet name="Приложение 1" sheetId="1" r:id="rId3"/>
  </sheets>
  <definedNames>
    <definedName name="_xlnm.Print_Titles" localSheetId="0">'Приложение '!$4:$9</definedName>
    <definedName name="_xlnm.Print_Titles" localSheetId="2">'Приложение 1'!$6:$11</definedName>
    <definedName name="_xlnm.Print_Titles" localSheetId="1">'Приложение 2 '!$4:$9</definedName>
    <definedName name="_xlnm.Print_Area" localSheetId="2">'Приложение 1'!$A$1:$K$56</definedName>
  </definedNames>
  <calcPr calcId="144525"/>
</workbook>
</file>

<file path=xl/calcChain.xml><?xml version="1.0" encoding="utf-8"?>
<calcChain xmlns="http://schemas.openxmlformats.org/spreadsheetml/2006/main">
  <c r="G48" i="1" l="1"/>
  <c r="H48" i="1"/>
  <c r="I48" i="1"/>
  <c r="J48" i="1"/>
  <c r="G22" i="1"/>
  <c r="H22" i="1"/>
  <c r="I22" i="1"/>
  <c r="J22" i="1"/>
  <c r="E53" i="1" l="1"/>
  <c r="E49" i="1"/>
  <c r="E45" i="1"/>
  <c r="E44" i="1"/>
  <c r="E43" i="1"/>
  <c r="E41" i="1"/>
  <c r="E40" i="1"/>
  <c r="E39" i="1"/>
  <c r="E36" i="1"/>
  <c r="E35" i="1"/>
  <c r="E32" i="1"/>
  <c r="E31" i="1"/>
  <c r="E33" i="1" s="1"/>
  <c r="E30" i="1"/>
  <c r="E28" i="1"/>
  <c r="E27" i="1"/>
  <c r="E26" i="1"/>
  <c r="E29" i="1" s="1"/>
  <c r="E23" i="1"/>
  <c r="E19" i="1"/>
  <c r="E18" i="1"/>
  <c r="E17" i="1"/>
  <c r="E15" i="1"/>
  <c r="E14" i="1"/>
  <c r="E13" i="1"/>
  <c r="G51" i="1"/>
  <c r="H51" i="1"/>
  <c r="I51" i="1"/>
  <c r="J51" i="1"/>
  <c r="G52" i="1"/>
  <c r="G54" i="1" s="1"/>
  <c r="H52" i="1"/>
  <c r="H54" i="1" s="1"/>
  <c r="J52" i="1"/>
  <c r="J54" i="1" s="1"/>
  <c r="G53" i="1"/>
  <c r="H53" i="1"/>
  <c r="I53" i="1"/>
  <c r="J53" i="1"/>
  <c r="G50" i="1"/>
  <c r="H50" i="1"/>
  <c r="I50" i="1"/>
  <c r="J50" i="1"/>
  <c r="G46" i="1"/>
  <c r="H46" i="1"/>
  <c r="I46" i="1"/>
  <c r="J46" i="1"/>
  <c r="G42" i="1"/>
  <c r="H42" i="1"/>
  <c r="I42" i="1"/>
  <c r="J42" i="1"/>
  <c r="G29" i="1"/>
  <c r="H29" i="1"/>
  <c r="I29" i="1"/>
  <c r="J29" i="1"/>
  <c r="G24" i="1"/>
  <c r="H24" i="1"/>
  <c r="J24" i="1"/>
  <c r="G20" i="1"/>
  <c r="H20" i="1"/>
  <c r="I20" i="1"/>
  <c r="J20" i="1"/>
  <c r="G16" i="1"/>
  <c r="H16" i="1"/>
  <c r="I16" i="1"/>
  <c r="J16" i="1"/>
  <c r="F49" i="1"/>
  <c r="F48" i="1"/>
  <c r="E48" i="1" s="1"/>
  <c r="F47" i="1"/>
  <c r="E47" i="1" s="1"/>
  <c r="F46" i="1"/>
  <c r="F42" i="1"/>
  <c r="F23" i="1"/>
  <c r="F22" i="1"/>
  <c r="F21" i="1"/>
  <c r="E21" i="1" s="1"/>
  <c r="F20" i="1"/>
  <c r="F16" i="1"/>
  <c r="I33" i="1"/>
  <c r="J33" i="1"/>
  <c r="I34" i="1"/>
  <c r="J34" i="1"/>
  <c r="I35" i="1"/>
  <c r="J35" i="1"/>
  <c r="I36" i="1"/>
  <c r="I37" i="1" s="1"/>
  <c r="J36" i="1"/>
  <c r="J37" i="1" s="1"/>
  <c r="I21" i="1"/>
  <c r="J21" i="1"/>
  <c r="I52" i="1"/>
  <c r="I54" i="1" s="1"/>
  <c r="I23" i="1"/>
  <c r="J23" i="1"/>
  <c r="F24" i="1" l="1"/>
  <c r="E20" i="1"/>
  <c r="E50" i="1"/>
  <c r="E46" i="1"/>
  <c r="E42" i="1"/>
  <c r="I24" i="1"/>
  <c r="E22" i="1"/>
  <c r="E24" i="1" s="1"/>
  <c r="F52" i="1"/>
  <c r="E52" i="1" s="1"/>
  <c r="F50" i="1"/>
  <c r="G36" i="1"/>
  <c r="H36" i="1"/>
  <c r="F36" i="1"/>
  <c r="F53" i="1" s="1"/>
  <c r="H35" i="1"/>
  <c r="G35" i="1"/>
  <c r="F35" i="1"/>
  <c r="G34" i="1"/>
  <c r="H34" i="1"/>
  <c r="F34" i="1"/>
  <c r="F51" i="1" l="1"/>
  <c r="E51" i="1" s="1"/>
  <c r="E54" i="1" s="1"/>
  <c r="E34" i="1"/>
  <c r="E37" i="1" s="1"/>
  <c r="H37" i="1"/>
  <c r="G37" i="1" l="1"/>
  <c r="F37" i="1"/>
  <c r="F29" i="1" l="1"/>
  <c r="H33" i="1"/>
  <c r="G33" i="1"/>
  <c r="F33" i="1"/>
  <c r="E16" i="1" l="1"/>
  <c r="F54" i="1" l="1"/>
  <c r="Q76" i="7" l="1"/>
  <c r="Q75" i="7"/>
  <c r="Q74" i="7"/>
  <c r="Q73" i="7"/>
  <c r="Q72" i="7"/>
  <c r="Q71" i="7"/>
  <c r="Q70" i="7"/>
  <c r="Q69" i="7"/>
  <c r="Q68" i="7"/>
  <c r="H34" i="6"/>
  <c r="U34" i="6"/>
  <c r="U77" i="7"/>
  <c r="H77" i="7" s="1"/>
  <c r="X123" i="7" l="1"/>
  <c r="W123" i="7"/>
  <c r="T123" i="7"/>
  <c r="S123" i="7"/>
  <c r="R123" i="7"/>
  <c r="P123" i="7"/>
  <c r="O123" i="7"/>
  <c r="N123" i="7"/>
  <c r="L123" i="7"/>
  <c r="K123" i="7"/>
  <c r="J123" i="7"/>
  <c r="V122" i="7"/>
  <c r="Q122" i="7"/>
  <c r="M122" i="7"/>
  <c r="I122" i="7"/>
  <c r="G122" i="7"/>
  <c r="F122" i="7"/>
  <c r="E122" i="7"/>
  <c r="V121" i="7"/>
  <c r="Q121" i="7"/>
  <c r="M121" i="7"/>
  <c r="I121" i="7"/>
  <c r="G121" i="7"/>
  <c r="F121" i="7"/>
  <c r="E121" i="7"/>
  <c r="V120" i="7"/>
  <c r="Q120" i="7"/>
  <c r="M120" i="7"/>
  <c r="I120" i="7"/>
  <c r="G120" i="7"/>
  <c r="F120" i="7"/>
  <c r="E120" i="7"/>
  <c r="V119" i="7"/>
  <c r="Q119" i="7"/>
  <c r="M119" i="7"/>
  <c r="I119" i="7"/>
  <c r="G119" i="7"/>
  <c r="F119" i="7"/>
  <c r="E119" i="7"/>
  <c r="V118" i="7"/>
  <c r="Q118" i="7"/>
  <c r="M118" i="7"/>
  <c r="I118" i="7"/>
  <c r="G118" i="7"/>
  <c r="F118" i="7"/>
  <c r="E118" i="7"/>
  <c r="V117" i="7"/>
  <c r="Q117" i="7"/>
  <c r="M117" i="7"/>
  <c r="I117" i="7"/>
  <c r="G117" i="7"/>
  <c r="F117" i="7"/>
  <c r="E117" i="7"/>
  <c r="D117" i="7" s="1"/>
  <c r="V116" i="7"/>
  <c r="Q116" i="7"/>
  <c r="M116" i="7"/>
  <c r="I116" i="7"/>
  <c r="G116" i="7"/>
  <c r="F116" i="7"/>
  <c r="E116" i="7"/>
  <c r="V115" i="7"/>
  <c r="Q115" i="7"/>
  <c r="M115" i="7"/>
  <c r="I115" i="7"/>
  <c r="G115" i="7"/>
  <c r="F115" i="7"/>
  <c r="E115" i="7"/>
  <c r="V114" i="7"/>
  <c r="Q114" i="7"/>
  <c r="M114" i="7"/>
  <c r="I114" i="7"/>
  <c r="G114" i="7"/>
  <c r="F114" i="7"/>
  <c r="E114" i="7"/>
  <c r="V113" i="7"/>
  <c r="Q113" i="7"/>
  <c r="M113" i="7"/>
  <c r="I113" i="7"/>
  <c r="G113" i="7"/>
  <c r="F113" i="7"/>
  <c r="E113" i="7"/>
  <c r="V112" i="7"/>
  <c r="Q112" i="7"/>
  <c r="M112" i="7"/>
  <c r="I112" i="7"/>
  <c r="G112" i="7"/>
  <c r="F112" i="7"/>
  <c r="E112" i="7"/>
  <c r="V111" i="7"/>
  <c r="Q111" i="7"/>
  <c r="M111" i="7"/>
  <c r="I111" i="7"/>
  <c r="G111" i="7"/>
  <c r="F111" i="7"/>
  <c r="E111" i="7"/>
  <c r="V110" i="7"/>
  <c r="Q110" i="7"/>
  <c r="M110" i="7"/>
  <c r="I110" i="7"/>
  <c r="G110" i="7"/>
  <c r="F110" i="7"/>
  <c r="E110" i="7"/>
  <c r="V109" i="7"/>
  <c r="Q109" i="7"/>
  <c r="M109" i="7"/>
  <c r="I109" i="7"/>
  <c r="G109" i="7"/>
  <c r="F109" i="7"/>
  <c r="E109" i="7"/>
  <c r="V108" i="7"/>
  <c r="Q108" i="7"/>
  <c r="M108" i="7"/>
  <c r="I108" i="7"/>
  <c r="G108" i="7"/>
  <c r="F108" i="7"/>
  <c r="E108" i="7"/>
  <c r="V107" i="7"/>
  <c r="Q107" i="7"/>
  <c r="M107" i="7"/>
  <c r="I107" i="7"/>
  <c r="G107" i="7"/>
  <c r="F107" i="7"/>
  <c r="E107" i="7"/>
  <c r="V106" i="7"/>
  <c r="Q106" i="7"/>
  <c r="M106" i="7"/>
  <c r="I106" i="7"/>
  <c r="G106" i="7"/>
  <c r="F106" i="7"/>
  <c r="E106" i="7"/>
  <c r="V105" i="7"/>
  <c r="Q105" i="7"/>
  <c r="M105" i="7"/>
  <c r="I105" i="7"/>
  <c r="G105" i="7"/>
  <c r="F105" i="7"/>
  <c r="E105" i="7"/>
  <c r="V104" i="7"/>
  <c r="Q104" i="7"/>
  <c r="M104" i="7"/>
  <c r="I104" i="7"/>
  <c r="G104" i="7"/>
  <c r="F104" i="7"/>
  <c r="E104" i="7"/>
  <c r="V103" i="7"/>
  <c r="Q103" i="7"/>
  <c r="M103" i="7"/>
  <c r="I103" i="7"/>
  <c r="G103" i="7"/>
  <c r="F103" i="7"/>
  <c r="E103" i="7"/>
  <c r="V102" i="7"/>
  <c r="Q102" i="7"/>
  <c r="M102" i="7"/>
  <c r="I102" i="7"/>
  <c r="G102" i="7"/>
  <c r="F102" i="7"/>
  <c r="E102" i="7"/>
  <c r="V101" i="7"/>
  <c r="Q101" i="7"/>
  <c r="M101" i="7"/>
  <c r="I101" i="7"/>
  <c r="G101" i="7"/>
  <c r="F101" i="7"/>
  <c r="E101" i="7"/>
  <c r="V100" i="7"/>
  <c r="Q100" i="7"/>
  <c r="M100" i="7"/>
  <c r="I100" i="7"/>
  <c r="G100" i="7"/>
  <c r="F100" i="7"/>
  <c r="E100" i="7"/>
  <c r="V99" i="7"/>
  <c r="Q99" i="7"/>
  <c r="M99" i="7"/>
  <c r="M123" i="7" s="1"/>
  <c r="I99" i="7"/>
  <c r="G99" i="7"/>
  <c r="F99" i="7"/>
  <c r="E99" i="7"/>
  <c r="E123" i="7" s="1"/>
  <c r="X97" i="7"/>
  <c r="W97" i="7"/>
  <c r="T97" i="7"/>
  <c r="S97" i="7"/>
  <c r="R97" i="7"/>
  <c r="P97" i="7"/>
  <c r="O97" i="7"/>
  <c r="N97" i="7"/>
  <c r="L97" i="7"/>
  <c r="K97" i="7"/>
  <c r="J97" i="7"/>
  <c r="V96" i="7"/>
  <c r="Q96" i="7"/>
  <c r="M96" i="7"/>
  <c r="I96" i="7"/>
  <c r="G96" i="7"/>
  <c r="F96" i="7"/>
  <c r="E96" i="7"/>
  <c r="V95" i="7"/>
  <c r="Q95" i="7"/>
  <c r="M95" i="7"/>
  <c r="I95" i="7"/>
  <c r="G95" i="7"/>
  <c r="F95" i="7"/>
  <c r="E95" i="7"/>
  <c r="V94" i="7"/>
  <c r="Q94" i="7"/>
  <c r="M94" i="7"/>
  <c r="I94" i="7"/>
  <c r="G94" i="7"/>
  <c r="F94" i="7"/>
  <c r="E94" i="7"/>
  <c r="D94" i="7" s="1"/>
  <c r="V93" i="7"/>
  <c r="Q93" i="7"/>
  <c r="M93" i="7"/>
  <c r="I93" i="7"/>
  <c r="G93" i="7"/>
  <c r="F93" i="7"/>
  <c r="E93" i="7"/>
  <c r="V92" i="7"/>
  <c r="Q92" i="7"/>
  <c r="M92" i="7"/>
  <c r="I92" i="7"/>
  <c r="G92" i="7"/>
  <c r="F92" i="7"/>
  <c r="E92" i="7"/>
  <c r="V91" i="7"/>
  <c r="Q91" i="7"/>
  <c r="M91" i="7"/>
  <c r="I91" i="7"/>
  <c r="G91" i="7"/>
  <c r="F91" i="7"/>
  <c r="E91" i="7"/>
  <c r="V90" i="7"/>
  <c r="Q90" i="7"/>
  <c r="M90" i="7"/>
  <c r="I90" i="7"/>
  <c r="G90" i="7"/>
  <c r="F90" i="7"/>
  <c r="E90" i="7"/>
  <c r="D90" i="7" s="1"/>
  <c r="V89" i="7"/>
  <c r="Q89" i="7"/>
  <c r="M89" i="7"/>
  <c r="I89" i="7"/>
  <c r="G89" i="7"/>
  <c r="F89" i="7"/>
  <c r="E89" i="7"/>
  <c r="V88" i="7"/>
  <c r="Q88" i="7"/>
  <c r="M88" i="7"/>
  <c r="I88" i="7"/>
  <c r="G88" i="7"/>
  <c r="F88" i="7"/>
  <c r="E88" i="7"/>
  <c r="V87" i="7"/>
  <c r="Q87" i="7"/>
  <c r="M87" i="7"/>
  <c r="I87" i="7"/>
  <c r="G87" i="7"/>
  <c r="F87" i="7"/>
  <c r="E87" i="7"/>
  <c r="V86" i="7"/>
  <c r="Q86" i="7"/>
  <c r="M86" i="7"/>
  <c r="I86" i="7"/>
  <c r="G86" i="7"/>
  <c r="F86" i="7"/>
  <c r="E86" i="7"/>
  <c r="D86" i="7" s="1"/>
  <c r="X84" i="7"/>
  <c r="W84" i="7"/>
  <c r="T84" i="7"/>
  <c r="S84" i="7"/>
  <c r="R84" i="7"/>
  <c r="P84" i="7"/>
  <c r="O84" i="7"/>
  <c r="N84" i="7"/>
  <c r="L84" i="7"/>
  <c r="K84" i="7"/>
  <c r="J84" i="7"/>
  <c r="V83" i="7"/>
  <c r="Q83" i="7"/>
  <c r="M83" i="7"/>
  <c r="I83" i="7"/>
  <c r="G83" i="7"/>
  <c r="F83" i="7"/>
  <c r="E83" i="7"/>
  <c r="V82" i="7"/>
  <c r="Q82" i="7"/>
  <c r="M82" i="7"/>
  <c r="I82" i="7"/>
  <c r="G82" i="7"/>
  <c r="F82" i="7"/>
  <c r="E82" i="7"/>
  <c r="V81" i="7"/>
  <c r="Q81" i="7"/>
  <c r="M81" i="7"/>
  <c r="I81" i="7"/>
  <c r="G81" i="7"/>
  <c r="F81" i="7"/>
  <c r="E81" i="7"/>
  <c r="D81" i="7" s="1"/>
  <c r="V80" i="7"/>
  <c r="Q80" i="7"/>
  <c r="M80" i="7"/>
  <c r="I80" i="7"/>
  <c r="G80" i="7"/>
  <c r="F80" i="7"/>
  <c r="E80" i="7"/>
  <c r="V79" i="7"/>
  <c r="Q79" i="7"/>
  <c r="M79" i="7"/>
  <c r="I79" i="7"/>
  <c r="G79" i="7"/>
  <c r="G84" i="7" s="1"/>
  <c r="F79" i="7"/>
  <c r="E79" i="7"/>
  <c r="X77" i="7"/>
  <c r="W77" i="7"/>
  <c r="T77" i="7"/>
  <c r="S77" i="7"/>
  <c r="R77" i="7"/>
  <c r="P77" i="7"/>
  <c r="O77" i="7"/>
  <c r="N77" i="7"/>
  <c r="L77" i="7"/>
  <c r="K77" i="7"/>
  <c r="J77" i="7"/>
  <c r="V76" i="7"/>
  <c r="M76" i="7"/>
  <c r="I76" i="7"/>
  <c r="G76" i="7"/>
  <c r="F76" i="7"/>
  <c r="E76" i="7"/>
  <c r="D76" i="7" s="1"/>
  <c r="V75" i="7"/>
  <c r="M75" i="7"/>
  <c r="I75" i="7"/>
  <c r="G75" i="7"/>
  <c r="F75" i="7"/>
  <c r="E75" i="7"/>
  <c r="V74" i="7"/>
  <c r="M74" i="7"/>
  <c r="I74" i="7"/>
  <c r="G74" i="7"/>
  <c r="F74" i="7"/>
  <c r="E74" i="7"/>
  <c r="D74" i="7" s="1"/>
  <c r="V73" i="7"/>
  <c r="M73" i="7"/>
  <c r="I73" i="7"/>
  <c r="G73" i="7"/>
  <c r="F73" i="7"/>
  <c r="E73" i="7"/>
  <c r="V72" i="7"/>
  <c r="M72" i="7"/>
  <c r="I72" i="7"/>
  <c r="G72" i="7"/>
  <c r="F72" i="7"/>
  <c r="E72" i="7"/>
  <c r="D72" i="7" s="1"/>
  <c r="V71" i="7"/>
  <c r="M71" i="7"/>
  <c r="I71" i="7"/>
  <c r="G71" i="7"/>
  <c r="F71" i="7"/>
  <c r="E71" i="7"/>
  <c r="V70" i="7"/>
  <c r="M70" i="7"/>
  <c r="I70" i="7"/>
  <c r="G70" i="7"/>
  <c r="F70" i="7"/>
  <c r="E70" i="7"/>
  <c r="D70" i="7" s="1"/>
  <c r="V69" i="7"/>
  <c r="M69" i="7"/>
  <c r="I69" i="7"/>
  <c r="G69" i="7"/>
  <c r="F69" i="7"/>
  <c r="E69" i="7"/>
  <c r="V68" i="7"/>
  <c r="M68" i="7"/>
  <c r="I68" i="7"/>
  <c r="G68" i="7"/>
  <c r="F68" i="7"/>
  <c r="E68" i="7"/>
  <c r="X66" i="7"/>
  <c r="W66" i="7"/>
  <c r="T66" i="7"/>
  <c r="S66" i="7"/>
  <c r="R66" i="7"/>
  <c r="P66" i="7"/>
  <c r="O66" i="7"/>
  <c r="N66" i="7"/>
  <c r="L66" i="7"/>
  <c r="K66" i="7"/>
  <c r="J66" i="7"/>
  <c r="V65" i="7"/>
  <c r="Q65" i="7"/>
  <c r="M65" i="7"/>
  <c r="I65" i="7"/>
  <c r="G65" i="7"/>
  <c r="F65" i="7"/>
  <c r="E65" i="7"/>
  <c r="V64" i="7"/>
  <c r="Q64" i="7"/>
  <c r="M64" i="7"/>
  <c r="I64" i="7"/>
  <c r="G64" i="7"/>
  <c r="F64" i="7"/>
  <c r="E64" i="7"/>
  <c r="D64" i="7" s="1"/>
  <c r="V63" i="7"/>
  <c r="Q63" i="7"/>
  <c r="M63" i="7"/>
  <c r="I63" i="7"/>
  <c r="G63" i="7"/>
  <c r="F63" i="7"/>
  <c r="E63" i="7"/>
  <c r="V62" i="7"/>
  <c r="Q62" i="7"/>
  <c r="M62" i="7"/>
  <c r="I62" i="7"/>
  <c r="G62" i="7"/>
  <c r="F62" i="7"/>
  <c r="E62" i="7"/>
  <c r="V61" i="7"/>
  <c r="Q61" i="7"/>
  <c r="M61" i="7"/>
  <c r="I61" i="7"/>
  <c r="G61" i="7"/>
  <c r="F61" i="7"/>
  <c r="E61" i="7"/>
  <c r="V60" i="7"/>
  <c r="Q60" i="7"/>
  <c r="M60" i="7"/>
  <c r="I60" i="7"/>
  <c r="G60" i="7"/>
  <c r="F60" i="7"/>
  <c r="E60" i="7"/>
  <c r="V59" i="7"/>
  <c r="Q59" i="7"/>
  <c r="M59" i="7"/>
  <c r="I59" i="7"/>
  <c r="G59" i="7"/>
  <c r="F59" i="7"/>
  <c r="E59" i="7"/>
  <c r="V58" i="7"/>
  <c r="Q58" i="7"/>
  <c r="M58" i="7"/>
  <c r="I58" i="7"/>
  <c r="G58" i="7"/>
  <c r="F58" i="7"/>
  <c r="E58" i="7"/>
  <c r="V57" i="7"/>
  <c r="Q57" i="7"/>
  <c r="M57" i="7"/>
  <c r="I57" i="7"/>
  <c r="G57" i="7"/>
  <c r="F57" i="7"/>
  <c r="E57" i="7"/>
  <c r="V56" i="7"/>
  <c r="Q56" i="7"/>
  <c r="M56" i="7"/>
  <c r="I56" i="7"/>
  <c r="G56" i="7"/>
  <c r="F56" i="7"/>
  <c r="E56" i="7"/>
  <c r="V55" i="7"/>
  <c r="Q55" i="7"/>
  <c r="M55" i="7"/>
  <c r="I55" i="7"/>
  <c r="G55" i="7"/>
  <c r="F55" i="7"/>
  <c r="E55" i="7"/>
  <c r="V54" i="7"/>
  <c r="Q54" i="7"/>
  <c r="M54" i="7"/>
  <c r="I54" i="7"/>
  <c r="G54" i="7"/>
  <c r="F54" i="7"/>
  <c r="E54" i="7"/>
  <c r="V53" i="7"/>
  <c r="Q53" i="7"/>
  <c r="M53" i="7"/>
  <c r="I53" i="7"/>
  <c r="G53" i="7"/>
  <c r="F53" i="7"/>
  <c r="E53" i="7"/>
  <c r="V52" i="7"/>
  <c r="Q52" i="7"/>
  <c r="M52" i="7"/>
  <c r="I52" i="7"/>
  <c r="G52" i="7"/>
  <c r="F52" i="7"/>
  <c r="E52" i="7"/>
  <c r="V51" i="7"/>
  <c r="Q51" i="7"/>
  <c r="M51" i="7"/>
  <c r="I51" i="7"/>
  <c r="G51" i="7"/>
  <c r="F51" i="7"/>
  <c r="E51" i="7"/>
  <c r="V50" i="7"/>
  <c r="Q50" i="7"/>
  <c r="M50" i="7"/>
  <c r="I50" i="7"/>
  <c r="G50" i="7"/>
  <c r="F50" i="7"/>
  <c r="E50" i="7"/>
  <c r="V49" i="7"/>
  <c r="Q49" i="7"/>
  <c r="M49" i="7"/>
  <c r="I49" i="7"/>
  <c r="G49" i="7"/>
  <c r="F49" i="7"/>
  <c r="E49" i="7"/>
  <c r="V48" i="7"/>
  <c r="Q48" i="7"/>
  <c r="M48" i="7"/>
  <c r="I48" i="7"/>
  <c r="G48" i="7"/>
  <c r="F48" i="7"/>
  <c r="E48" i="7"/>
  <c r="V47" i="7"/>
  <c r="Q47" i="7"/>
  <c r="M47" i="7"/>
  <c r="I47" i="7"/>
  <c r="G47" i="7"/>
  <c r="F47" i="7"/>
  <c r="E47" i="7"/>
  <c r="V46" i="7"/>
  <c r="Q46" i="7"/>
  <c r="M46" i="7"/>
  <c r="I46" i="7"/>
  <c r="G46" i="7"/>
  <c r="F46" i="7"/>
  <c r="E46" i="7"/>
  <c r="V45" i="7"/>
  <c r="Q45" i="7"/>
  <c r="Q66" i="7" s="1"/>
  <c r="M45" i="7"/>
  <c r="I45" i="7"/>
  <c r="G45" i="7"/>
  <c r="F45" i="7"/>
  <c r="F66" i="7" s="1"/>
  <c r="E45" i="7"/>
  <c r="X43" i="7"/>
  <c r="W43" i="7"/>
  <c r="T43" i="7"/>
  <c r="S43" i="7"/>
  <c r="R43" i="7"/>
  <c r="P43" i="7"/>
  <c r="O43" i="7"/>
  <c r="N43" i="7"/>
  <c r="L43" i="7"/>
  <c r="K43" i="7"/>
  <c r="J43" i="7"/>
  <c r="V42" i="7"/>
  <c r="Q42" i="7"/>
  <c r="M42" i="7"/>
  <c r="I42" i="7"/>
  <c r="G42" i="7"/>
  <c r="F42" i="7"/>
  <c r="E42" i="7"/>
  <c r="V41" i="7"/>
  <c r="Q41" i="7"/>
  <c r="M41" i="7"/>
  <c r="I41" i="7"/>
  <c r="G41" i="7"/>
  <c r="F41" i="7"/>
  <c r="E41" i="7"/>
  <c r="V40" i="7"/>
  <c r="Q40" i="7"/>
  <c r="M40" i="7"/>
  <c r="I40" i="7"/>
  <c r="G40" i="7"/>
  <c r="F40" i="7"/>
  <c r="E40" i="7"/>
  <c r="V38" i="7"/>
  <c r="Q38" i="7"/>
  <c r="M38" i="7"/>
  <c r="I38" i="7"/>
  <c r="G38" i="7"/>
  <c r="F38" i="7"/>
  <c r="E38" i="7"/>
  <c r="V37" i="7"/>
  <c r="Q37" i="7"/>
  <c r="M37" i="7"/>
  <c r="I37" i="7"/>
  <c r="I43" i="7" s="1"/>
  <c r="G37" i="7"/>
  <c r="F37" i="7"/>
  <c r="E37" i="7"/>
  <c r="X34" i="7"/>
  <c r="W34" i="7"/>
  <c r="T34" i="7"/>
  <c r="S34" i="7"/>
  <c r="R34" i="7"/>
  <c r="P34" i="7"/>
  <c r="O34" i="7"/>
  <c r="N34" i="7"/>
  <c r="L34" i="7"/>
  <c r="K34" i="7"/>
  <c r="J34" i="7"/>
  <c r="V33" i="7"/>
  <c r="Q33" i="7"/>
  <c r="M33" i="7"/>
  <c r="I33" i="7"/>
  <c r="G33" i="7"/>
  <c r="F33" i="7"/>
  <c r="E33" i="7"/>
  <c r="V32" i="7"/>
  <c r="Q32" i="7"/>
  <c r="M32" i="7"/>
  <c r="I32" i="7"/>
  <c r="G32" i="7"/>
  <c r="F32" i="7"/>
  <c r="E32" i="7"/>
  <c r="D32" i="7" s="1"/>
  <c r="V31" i="7"/>
  <c r="Q31" i="7"/>
  <c r="M31" i="7"/>
  <c r="I31" i="7"/>
  <c r="G31" i="7"/>
  <c r="F31" i="7"/>
  <c r="E31" i="7"/>
  <c r="V30" i="7"/>
  <c r="Q30" i="7"/>
  <c r="M30" i="7"/>
  <c r="I30" i="7"/>
  <c r="G30" i="7"/>
  <c r="F30" i="7"/>
  <c r="E30" i="7"/>
  <c r="V29" i="7"/>
  <c r="Q29" i="7"/>
  <c r="M29" i="7"/>
  <c r="I29" i="7"/>
  <c r="G29" i="7"/>
  <c r="F29" i="7"/>
  <c r="E29" i="7"/>
  <c r="V28" i="7"/>
  <c r="Q28" i="7"/>
  <c r="M28" i="7"/>
  <c r="M34" i="7" s="1"/>
  <c r="I28" i="7"/>
  <c r="G28" i="7"/>
  <c r="F28" i="7"/>
  <c r="E28" i="7"/>
  <c r="E34" i="7" s="1"/>
  <c r="X26" i="7"/>
  <c r="W26" i="7"/>
  <c r="T26" i="7"/>
  <c r="S26" i="7"/>
  <c r="S124" i="7" s="1"/>
  <c r="R26" i="7"/>
  <c r="P26" i="7"/>
  <c r="O26" i="7"/>
  <c r="N26" i="7"/>
  <c r="N124" i="7" s="1"/>
  <c r="L26" i="7"/>
  <c r="K26" i="7"/>
  <c r="J26" i="7"/>
  <c r="V25" i="7"/>
  <c r="Q25" i="7"/>
  <c r="M25" i="7"/>
  <c r="I25" i="7"/>
  <c r="G25" i="7"/>
  <c r="F25" i="7"/>
  <c r="E25" i="7"/>
  <c r="V24" i="7"/>
  <c r="Q24" i="7"/>
  <c r="M24" i="7"/>
  <c r="I24" i="7"/>
  <c r="G24" i="7"/>
  <c r="F24" i="7"/>
  <c r="E24" i="7"/>
  <c r="V23" i="7"/>
  <c r="Q23" i="7"/>
  <c r="M23" i="7"/>
  <c r="I23" i="7"/>
  <c r="G23" i="7"/>
  <c r="F23" i="7"/>
  <c r="E23" i="7"/>
  <c r="V22" i="7"/>
  <c r="Q22" i="7"/>
  <c r="M22" i="7"/>
  <c r="I22" i="7"/>
  <c r="G22" i="7"/>
  <c r="F22" i="7"/>
  <c r="E22" i="7"/>
  <c r="V21" i="7"/>
  <c r="Q21" i="7"/>
  <c r="M21" i="7"/>
  <c r="I21" i="7"/>
  <c r="G21" i="7"/>
  <c r="F21" i="7"/>
  <c r="E21" i="7"/>
  <c r="V20" i="7"/>
  <c r="Q20" i="7"/>
  <c r="M20" i="7"/>
  <c r="I20" i="7"/>
  <c r="G20" i="7"/>
  <c r="F20" i="7"/>
  <c r="E20" i="7"/>
  <c r="V19" i="7"/>
  <c r="Q19" i="7"/>
  <c r="M19" i="7"/>
  <c r="I19" i="7"/>
  <c r="G19" i="7"/>
  <c r="F19" i="7"/>
  <c r="E19" i="7"/>
  <c r="V18" i="7"/>
  <c r="Q18" i="7"/>
  <c r="M18" i="7"/>
  <c r="I18" i="7"/>
  <c r="G18" i="7"/>
  <c r="F18" i="7"/>
  <c r="E18" i="7"/>
  <c r="V17" i="7"/>
  <c r="Q17" i="7"/>
  <c r="M17" i="7"/>
  <c r="I17" i="7"/>
  <c r="G17" i="7"/>
  <c r="F17" i="7"/>
  <c r="E17" i="7"/>
  <c r="V15" i="7"/>
  <c r="Q15" i="7"/>
  <c r="M15" i="7"/>
  <c r="I15" i="7"/>
  <c r="G15" i="7"/>
  <c r="F15" i="7"/>
  <c r="E15" i="7"/>
  <c r="V14" i="7"/>
  <c r="Q14" i="7"/>
  <c r="M14" i="7"/>
  <c r="I14" i="7"/>
  <c r="G14" i="7"/>
  <c r="F14" i="7"/>
  <c r="E14" i="7"/>
  <c r="V13" i="7"/>
  <c r="Q13" i="7"/>
  <c r="M13" i="7"/>
  <c r="I13" i="7"/>
  <c r="G13" i="7"/>
  <c r="F13" i="7"/>
  <c r="E13" i="7"/>
  <c r="V12" i="7"/>
  <c r="Q12" i="7"/>
  <c r="M12" i="7"/>
  <c r="I12" i="7"/>
  <c r="G12" i="7"/>
  <c r="F12" i="7"/>
  <c r="E12" i="7"/>
  <c r="D103" i="7" l="1"/>
  <c r="D107" i="7"/>
  <c r="D111" i="7"/>
  <c r="D68" i="7"/>
  <c r="V77" i="7"/>
  <c r="Q77" i="7"/>
  <c r="G77" i="7"/>
  <c r="D69" i="7"/>
  <c r="D71" i="7"/>
  <c r="D73" i="7"/>
  <c r="D75" i="7"/>
  <c r="M26" i="7"/>
  <c r="X124" i="7"/>
  <c r="I34" i="7"/>
  <c r="V43" i="7"/>
  <c r="M66" i="7"/>
  <c r="I123" i="7"/>
  <c r="I26" i="7"/>
  <c r="Q34" i="7"/>
  <c r="D31" i="7"/>
  <c r="D37" i="7"/>
  <c r="M43" i="7"/>
  <c r="G66" i="7"/>
  <c r="V66" i="7"/>
  <c r="D47" i="7"/>
  <c r="D51" i="7"/>
  <c r="D55" i="7"/>
  <c r="D59" i="7"/>
  <c r="I77" i="7"/>
  <c r="G34" i="7"/>
  <c r="V34" i="7"/>
  <c r="Q43" i="7"/>
  <c r="I66" i="7"/>
  <c r="L124" i="7"/>
  <c r="R124" i="7"/>
  <c r="D29" i="7"/>
  <c r="D33" i="7"/>
  <c r="E66" i="7"/>
  <c r="D65" i="7"/>
  <c r="D116" i="7"/>
  <c r="D115" i="7"/>
  <c r="D24" i="7"/>
  <c r="O124" i="7"/>
  <c r="T124" i="7"/>
  <c r="D122" i="7"/>
  <c r="D14" i="7"/>
  <c r="D19" i="7"/>
  <c r="J124" i="7"/>
  <c r="F34" i="7"/>
  <c r="D18" i="7"/>
  <c r="K124" i="7"/>
  <c r="P124" i="7"/>
  <c r="W124" i="7"/>
  <c r="D30" i="7"/>
  <c r="F43" i="7"/>
  <c r="D41" i="7"/>
  <c r="D46" i="7"/>
  <c r="D50" i="7"/>
  <c r="D54" i="7"/>
  <c r="E77" i="7"/>
  <c r="F77" i="7"/>
  <c r="D82" i="7"/>
  <c r="D95" i="7"/>
  <c r="D100" i="7"/>
  <c r="D104" i="7"/>
  <c r="D108" i="7"/>
  <c r="D112" i="7"/>
  <c r="D120" i="7"/>
  <c r="D119" i="7"/>
  <c r="F123" i="7"/>
  <c r="Q123" i="7"/>
  <c r="D102" i="7"/>
  <c r="D106" i="7"/>
  <c r="D110" i="7"/>
  <c r="D114" i="7"/>
  <c r="D118" i="7"/>
  <c r="D83" i="7"/>
  <c r="G97" i="7"/>
  <c r="D88" i="7"/>
  <c r="D92" i="7"/>
  <c r="G123" i="7"/>
  <c r="V123" i="7"/>
  <c r="D101" i="7"/>
  <c r="D105" i="7"/>
  <c r="D109" i="7"/>
  <c r="D113" i="7"/>
  <c r="D121" i="7"/>
  <c r="D42" i="7"/>
  <c r="D48" i="7"/>
  <c r="D52" i="7"/>
  <c r="D56" i="7"/>
  <c r="D60" i="7"/>
  <c r="D22" i="7"/>
  <c r="D23" i="7"/>
  <c r="D63" i="7"/>
  <c r="E26" i="7"/>
  <c r="F26" i="7"/>
  <c r="Q26" i="7"/>
  <c r="D17" i="7"/>
  <c r="D21" i="7"/>
  <c r="G43" i="7"/>
  <c r="D40" i="7"/>
  <c r="D58" i="7"/>
  <c r="D62" i="7"/>
  <c r="D15" i="7"/>
  <c r="D20" i="7"/>
  <c r="D25" i="7"/>
  <c r="D28" i="7"/>
  <c r="D34" i="7" s="1"/>
  <c r="D38" i="7"/>
  <c r="D49" i="7"/>
  <c r="D53" i="7"/>
  <c r="D57" i="7"/>
  <c r="D61" i="7"/>
  <c r="M77" i="7"/>
  <c r="F84" i="7"/>
  <c r="D80" i="7"/>
  <c r="V84" i="7"/>
  <c r="E84" i="7"/>
  <c r="M84" i="7"/>
  <c r="Q84" i="7"/>
  <c r="I84" i="7"/>
  <c r="D87" i="7"/>
  <c r="D89" i="7"/>
  <c r="D91" i="7"/>
  <c r="F97" i="7"/>
  <c r="Q97" i="7"/>
  <c r="I97" i="7"/>
  <c r="D93" i="7"/>
  <c r="V97" i="7"/>
  <c r="M97" i="7"/>
  <c r="D96" i="7"/>
  <c r="D13" i="7"/>
  <c r="G26" i="7"/>
  <c r="V26" i="7"/>
  <c r="E43" i="7"/>
  <c r="D79" i="7"/>
  <c r="E97" i="7"/>
  <c r="D12" i="7"/>
  <c r="D45" i="7"/>
  <c r="D66" i="7" s="1"/>
  <c r="D99" i="7"/>
  <c r="T34" i="6"/>
  <c r="D77" i="7" l="1"/>
  <c r="D43" i="7"/>
  <c r="D123" i="7"/>
  <c r="D84" i="7"/>
  <c r="G124" i="7"/>
  <c r="F124" i="7"/>
  <c r="M124" i="7"/>
  <c r="I124" i="7"/>
  <c r="Q124" i="7"/>
  <c r="D97" i="7"/>
  <c r="V124" i="7"/>
  <c r="E124" i="7"/>
  <c r="D26" i="7"/>
  <c r="X123" i="6"/>
  <c r="W123" i="6"/>
  <c r="S123" i="6"/>
  <c r="R123" i="6"/>
  <c r="P123" i="6"/>
  <c r="O123" i="6"/>
  <c r="N123" i="6"/>
  <c r="L123" i="6"/>
  <c r="K123" i="6"/>
  <c r="J123" i="6"/>
  <c r="V122" i="6"/>
  <c r="Q122" i="6"/>
  <c r="M122" i="6"/>
  <c r="I122" i="6"/>
  <c r="G122" i="6"/>
  <c r="F122" i="6"/>
  <c r="E122" i="6"/>
  <c r="D122" i="6" s="1"/>
  <c r="V121" i="6"/>
  <c r="Q121" i="6"/>
  <c r="M121" i="6"/>
  <c r="I121" i="6"/>
  <c r="G121" i="6"/>
  <c r="F121" i="6"/>
  <c r="E121" i="6"/>
  <c r="V120" i="6"/>
  <c r="Q120" i="6"/>
  <c r="M120" i="6"/>
  <c r="I120" i="6"/>
  <c r="G120" i="6"/>
  <c r="F120" i="6"/>
  <c r="E120" i="6"/>
  <c r="V119" i="6"/>
  <c r="Q119" i="6"/>
  <c r="M119" i="6"/>
  <c r="I119" i="6"/>
  <c r="G119" i="6"/>
  <c r="F119" i="6"/>
  <c r="E119" i="6"/>
  <c r="V118" i="6"/>
  <c r="Q118" i="6"/>
  <c r="M118" i="6"/>
  <c r="I118" i="6"/>
  <c r="G118" i="6"/>
  <c r="F118" i="6"/>
  <c r="E118" i="6"/>
  <c r="D118" i="6" s="1"/>
  <c r="V117" i="6"/>
  <c r="Q117" i="6"/>
  <c r="M117" i="6"/>
  <c r="I117" i="6"/>
  <c r="G117" i="6"/>
  <c r="F117" i="6"/>
  <c r="E117" i="6"/>
  <c r="V116" i="6"/>
  <c r="Q116" i="6"/>
  <c r="M116" i="6"/>
  <c r="I116" i="6"/>
  <c r="G116" i="6"/>
  <c r="F116" i="6"/>
  <c r="E116" i="6"/>
  <c r="V115" i="6"/>
  <c r="Q115" i="6"/>
  <c r="M115" i="6"/>
  <c r="I115" i="6"/>
  <c r="G115" i="6"/>
  <c r="F115" i="6"/>
  <c r="E115" i="6"/>
  <c r="V114" i="6"/>
  <c r="Q114" i="6"/>
  <c r="M114" i="6"/>
  <c r="I114" i="6"/>
  <c r="G114" i="6"/>
  <c r="F114" i="6"/>
  <c r="E114" i="6"/>
  <c r="V113" i="6"/>
  <c r="Q113" i="6"/>
  <c r="M113" i="6"/>
  <c r="I113" i="6"/>
  <c r="G113" i="6"/>
  <c r="F113" i="6"/>
  <c r="E113" i="6"/>
  <c r="V112" i="6"/>
  <c r="Q112" i="6"/>
  <c r="M112" i="6"/>
  <c r="I112" i="6"/>
  <c r="G112" i="6"/>
  <c r="F112" i="6"/>
  <c r="E112" i="6"/>
  <c r="V111" i="6"/>
  <c r="Q111" i="6"/>
  <c r="M111" i="6"/>
  <c r="I111" i="6"/>
  <c r="G111" i="6"/>
  <c r="F111" i="6"/>
  <c r="E111" i="6"/>
  <c r="V110" i="6"/>
  <c r="Q110" i="6"/>
  <c r="M110" i="6"/>
  <c r="I110" i="6"/>
  <c r="G110" i="6"/>
  <c r="F110" i="6"/>
  <c r="E110" i="6"/>
  <c r="V109" i="6"/>
  <c r="Q109" i="6"/>
  <c r="M109" i="6"/>
  <c r="I109" i="6"/>
  <c r="G109" i="6"/>
  <c r="F109" i="6"/>
  <c r="E109" i="6"/>
  <c r="V108" i="6"/>
  <c r="Q108" i="6"/>
  <c r="M108" i="6"/>
  <c r="I108" i="6"/>
  <c r="G108" i="6"/>
  <c r="F108" i="6"/>
  <c r="E108" i="6"/>
  <c r="V107" i="6"/>
  <c r="Q107" i="6"/>
  <c r="M107" i="6"/>
  <c r="I107" i="6"/>
  <c r="G107" i="6"/>
  <c r="F107" i="6"/>
  <c r="E107" i="6"/>
  <c r="V106" i="6"/>
  <c r="Q106" i="6"/>
  <c r="M106" i="6"/>
  <c r="I106" i="6"/>
  <c r="G106" i="6"/>
  <c r="F106" i="6"/>
  <c r="E106" i="6"/>
  <c r="V105" i="6"/>
  <c r="Q105" i="6"/>
  <c r="M105" i="6"/>
  <c r="I105" i="6"/>
  <c r="G105" i="6"/>
  <c r="F105" i="6"/>
  <c r="E105" i="6"/>
  <c r="V104" i="6"/>
  <c r="Q104" i="6"/>
  <c r="M104" i="6"/>
  <c r="I104" i="6"/>
  <c r="G104" i="6"/>
  <c r="F104" i="6"/>
  <c r="E104" i="6"/>
  <c r="V103" i="6"/>
  <c r="Q103" i="6"/>
  <c r="M103" i="6"/>
  <c r="I103" i="6"/>
  <c r="G103" i="6"/>
  <c r="F103" i="6"/>
  <c r="E103" i="6"/>
  <c r="V102" i="6"/>
  <c r="Q102" i="6"/>
  <c r="M102" i="6"/>
  <c r="I102" i="6"/>
  <c r="G102" i="6"/>
  <c r="F102" i="6"/>
  <c r="E102" i="6"/>
  <c r="V101" i="6"/>
  <c r="Q101" i="6"/>
  <c r="M101" i="6"/>
  <c r="I101" i="6"/>
  <c r="G101" i="6"/>
  <c r="F101" i="6"/>
  <c r="E101" i="6"/>
  <c r="V100" i="6"/>
  <c r="Q100" i="6"/>
  <c r="M100" i="6"/>
  <c r="I100" i="6"/>
  <c r="G100" i="6"/>
  <c r="F100" i="6"/>
  <c r="E100" i="6"/>
  <c r="V99" i="6"/>
  <c r="Q99" i="6"/>
  <c r="M99" i="6"/>
  <c r="I99" i="6"/>
  <c r="G99" i="6"/>
  <c r="F99" i="6"/>
  <c r="E99" i="6"/>
  <c r="X97" i="6"/>
  <c r="W97" i="6"/>
  <c r="S97" i="6"/>
  <c r="R97" i="6"/>
  <c r="P97" i="6"/>
  <c r="O97" i="6"/>
  <c r="N97" i="6"/>
  <c r="L97" i="6"/>
  <c r="K97" i="6"/>
  <c r="J97" i="6"/>
  <c r="V96" i="6"/>
  <c r="Q96" i="6"/>
  <c r="M96" i="6"/>
  <c r="I96" i="6"/>
  <c r="G96" i="6"/>
  <c r="F96" i="6"/>
  <c r="E96" i="6"/>
  <c r="V95" i="6"/>
  <c r="Q95" i="6"/>
  <c r="M95" i="6"/>
  <c r="I95" i="6"/>
  <c r="G95" i="6"/>
  <c r="F95" i="6"/>
  <c r="E95" i="6"/>
  <c r="V94" i="6"/>
  <c r="Q94" i="6"/>
  <c r="M94" i="6"/>
  <c r="I94" i="6"/>
  <c r="G94" i="6"/>
  <c r="F94" i="6"/>
  <c r="E94" i="6"/>
  <c r="V93" i="6"/>
  <c r="Q93" i="6"/>
  <c r="M93" i="6"/>
  <c r="I93" i="6"/>
  <c r="G93" i="6"/>
  <c r="F93" i="6"/>
  <c r="E93" i="6"/>
  <c r="V92" i="6"/>
  <c r="Q92" i="6"/>
  <c r="M92" i="6"/>
  <c r="I92" i="6"/>
  <c r="G92" i="6"/>
  <c r="F92" i="6"/>
  <c r="E92" i="6"/>
  <c r="V91" i="6"/>
  <c r="Q91" i="6"/>
  <c r="M91" i="6"/>
  <c r="I91" i="6"/>
  <c r="G91" i="6"/>
  <c r="F91" i="6"/>
  <c r="E91" i="6"/>
  <c r="V90" i="6"/>
  <c r="Q90" i="6"/>
  <c r="M90" i="6"/>
  <c r="I90" i="6"/>
  <c r="G90" i="6"/>
  <c r="F90" i="6"/>
  <c r="E90" i="6"/>
  <c r="V89" i="6"/>
  <c r="Q89" i="6"/>
  <c r="M89" i="6"/>
  <c r="I89" i="6"/>
  <c r="G89" i="6"/>
  <c r="F89" i="6"/>
  <c r="E89" i="6"/>
  <c r="V88" i="6"/>
  <c r="Q88" i="6"/>
  <c r="M88" i="6"/>
  <c r="I88" i="6"/>
  <c r="G88" i="6"/>
  <c r="F88" i="6"/>
  <c r="E88" i="6"/>
  <c r="V87" i="6"/>
  <c r="Q87" i="6"/>
  <c r="M87" i="6"/>
  <c r="I87" i="6"/>
  <c r="G87" i="6"/>
  <c r="F87" i="6"/>
  <c r="E87" i="6"/>
  <c r="V86" i="6"/>
  <c r="Q86" i="6"/>
  <c r="M86" i="6"/>
  <c r="I86" i="6"/>
  <c r="G86" i="6"/>
  <c r="F86" i="6"/>
  <c r="E86" i="6"/>
  <c r="X84" i="6"/>
  <c r="W84" i="6"/>
  <c r="S84" i="6"/>
  <c r="R84" i="6"/>
  <c r="P84" i="6"/>
  <c r="O84" i="6"/>
  <c r="N84" i="6"/>
  <c r="L84" i="6"/>
  <c r="K84" i="6"/>
  <c r="J84" i="6"/>
  <c r="V83" i="6"/>
  <c r="Q83" i="6"/>
  <c r="M83" i="6"/>
  <c r="I83" i="6"/>
  <c r="G83" i="6"/>
  <c r="F83" i="6"/>
  <c r="E83" i="6"/>
  <c r="V82" i="6"/>
  <c r="Q82" i="6"/>
  <c r="M82" i="6"/>
  <c r="I82" i="6"/>
  <c r="G82" i="6"/>
  <c r="F82" i="6"/>
  <c r="E82" i="6"/>
  <c r="V81" i="6"/>
  <c r="Q81" i="6"/>
  <c r="M81" i="6"/>
  <c r="I81" i="6"/>
  <c r="G81" i="6"/>
  <c r="F81" i="6"/>
  <c r="E81" i="6"/>
  <c r="V80" i="6"/>
  <c r="Q80" i="6"/>
  <c r="M80" i="6"/>
  <c r="I80" i="6"/>
  <c r="G80" i="6"/>
  <c r="F80" i="6"/>
  <c r="E80" i="6"/>
  <c r="V79" i="6"/>
  <c r="Q79" i="6"/>
  <c r="M79" i="6"/>
  <c r="I79" i="6"/>
  <c r="G79" i="6"/>
  <c r="F79" i="6"/>
  <c r="E79" i="6"/>
  <c r="X77" i="6"/>
  <c r="W77" i="6"/>
  <c r="S77" i="6"/>
  <c r="R77" i="6"/>
  <c r="P77" i="6"/>
  <c r="O77" i="6"/>
  <c r="N77" i="6"/>
  <c r="L77" i="6"/>
  <c r="K77" i="6"/>
  <c r="J77" i="6"/>
  <c r="V76" i="6"/>
  <c r="Q76" i="6"/>
  <c r="M76" i="6"/>
  <c r="I76" i="6"/>
  <c r="G76" i="6"/>
  <c r="F76" i="6"/>
  <c r="E76" i="6"/>
  <c r="V75" i="6"/>
  <c r="Q75" i="6"/>
  <c r="M75" i="6"/>
  <c r="I75" i="6"/>
  <c r="G75" i="6"/>
  <c r="F75" i="6"/>
  <c r="E75" i="6"/>
  <c r="V74" i="6"/>
  <c r="Q74" i="6"/>
  <c r="M74" i="6"/>
  <c r="I74" i="6"/>
  <c r="G74" i="6"/>
  <c r="F74" i="6"/>
  <c r="E74" i="6"/>
  <c r="V73" i="6"/>
  <c r="Q73" i="6"/>
  <c r="M73" i="6"/>
  <c r="I73" i="6"/>
  <c r="G73" i="6"/>
  <c r="F73" i="6"/>
  <c r="E73" i="6"/>
  <c r="V72" i="6"/>
  <c r="Q72" i="6"/>
  <c r="M72" i="6"/>
  <c r="I72" i="6"/>
  <c r="G72" i="6"/>
  <c r="F72" i="6"/>
  <c r="E72" i="6"/>
  <c r="V71" i="6"/>
  <c r="Q71" i="6"/>
  <c r="M71" i="6"/>
  <c r="I71" i="6"/>
  <c r="G71" i="6"/>
  <c r="F71" i="6"/>
  <c r="E71" i="6"/>
  <c r="V70" i="6"/>
  <c r="Q70" i="6"/>
  <c r="M70" i="6"/>
  <c r="I70" i="6"/>
  <c r="G70" i="6"/>
  <c r="F70" i="6"/>
  <c r="E70" i="6"/>
  <c r="V69" i="6"/>
  <c r="Q69" i="6"/>
  <c r="M69" i="6"/>
  <c r="I69" i="6"/>
  <c r="G69" i="6"/>
  <c r="F69" i="6"/>
  <c r="E69" i="6"/>
  <c r="V68" i="6"/>
  <c r="Q68" i="6"/>
  <c r="M68" i="6"/>
  <c r="I68" i="6"/>
  <c r="G68" i="6"/>
  <c r="F68" i="6"/>
  <c r="E68" i="6"/>
  <c r="X66" i="6"/>
  <c r="W66" i="6"/>
  <c r="S66" i="6"/>
  <c r="R66" i="6"/>
  <c r="P66" i="6"/>
  <c r="O66" i="6"/>
  <c r="N66" i="6"/>
  <c r="L66" i="6"/>
  <c r="K66" i="6"/>
  <c r="J66" i="6"/>
  <c r="V65" i="6"/>
  <c r="Q65" i="6"/>
  <c r="M65" i="6"/>
  <c r="I65" i="6"/>
  <c r="G65" i="6"/>
  <c r="F65" i="6"/>
  <c r="E65" i="6"/>
  <c r="V64" i="6"/>
  <c r="Q64" i="6"/>
  <c r="M64" i="6"/>
  <c r="I64" i="6"/>
  <c r="G64" i="6"/>
  <c r="F64" i="6"/>
  <c r="E64" i="6"/>
  <c r="V63" i="6"/>
  <c r="Q63" i="6"/>
  <c r="M63" i="6"/>
  <c r="I63" i="6"/>
  <c r="G63" i="6"/>
  <c r="F63" i="6"/>
  <c r="E63" i="6"/>
  <c r="V62" i="6"/>
  <c r="Q62" i="6"/>
  <c r="M62" i="6"/>
  <c r="I62" i="6"/>
  <c r="G62" i="6"/>
  <c r="F62" i="6"/>
  <c r="E62" i="6"/>
  <c r="V61" i="6"/>
  <c r="Q61" i="6"/>
  <c r="M61" i="6"/>
  <c r="I61" i="6"/>
  <c r="G61" i="6"/>
  <c r="F61" i="6"/>
  <c r="E61" i="6"/>
  <c r="V60" i="6"/>
  <c r="Q60" i="6"/>
  <c r="M60" i="6"/>
  <c r="I60" i="6"/>
  <c r="G60" i="6"/>
  <c r="F60" i="6"/>
  <c r="E60" i="6"/>
  <c r="V59" i="6"/>
  <c r="Q59" i="6"/>
  <c r="M59" i="6"/>
  <c r="I59" i="6"/>
  <c r="G59" i="6"/>
  <c r="F59" i="6"/>
  <c r="E59" i="6"/>
  <c r="V58" i="6"/>
  <c r="Q58" i="6"/>
  <c r="M58" i="6"/>
  <c r="I58" i="6"/>
  <c r="G58" i="6"/>
  <c r="F58" i="6"/>
  <c r="E58" i="6"/>
  <c r="V57" i="6"/>
  <c r="Q57" i="6"/>
  <c r="M57" i="6"/>
  <c r="I57" i="6"/>
  <c r="G57" i="6"/>
  <c r="F57" i="6"/>
  <c r="E57" i="6"/>
  <c r="V56" i="6"/>
  <c r="Q56" i="6"/>
  <c r="M56" i="6"/>
  <c r="I56" i="6"/>
  <c r="G56" i="6"/>
  <c r="F56" i="6"/>
  <c r="E56" i="6"/>
  <c r="V55" i="6"/>
  <c r="Q55" i="6"/>
  <c r="M55" i="6"/>
  <c r="I55" i="6"/>
  <c r="G55" i="6"/>
  <c r="F55" i="6"/>
  <c r="E55" i="6"/>
  <c r="V54" i="6"/>
  <c r="Q54" i="6"/>
  <c r="M54" i="6"/>
  <c r="I54" i="6"/>
  <c r="G54" i="6"/>
  <c r="F54" i="6"/>
  <c r="E54" i="6"/>
  <c r="V53" i="6"/>
  <c r="Q53" i="6"/>
  <c r="M53" i="6"/>
  <c r="I53" i="6"/>
  <c r="G53" i="6"/>
  <c r="F53" i="6"/>
  <c r="E53" i="6"/>
  <c r="V52" i="6"/>
  <c r="Q52" i="6"/>
  <c r="M52" i="6"/>
  <c r="I52" i="6"/>
  <c r="G52" i="6"/>
  <c r="F52" i="6"/>
  <c r="E52" i="6"/>
  <c r="V51" i="6"/>
  <c r="Q51" i="6"/>
  <c r="M51" i="6"/>
  <c r="I51" i="6"/>
  <c r="G51" i="6"/>
  <c r="F51" i="6"/>
  <c r="E51" i="6"/>
  <c r="V50" i="6"/>
  <c r="Q50" i="6"/>
  <c r="M50" i="6"/>
  <c r="I50" i="6"/>
  <c r="G50" i="6"/>
  <c r="F50" i="6"/>
  <c r="E50" i="6"/>
  <c r="V49" i="6"/>
  <c r="Q49" i="6"/>
  <c r="M49" i="6"/>
  <c r="I49" i="6"/>
  <c r="G49" i="6"/>
  <c r="F49" i="6"/>
  <c r="E49" i="6"/>
  <c r="V48" i="6"/>
  <c r="Q48" i="6"/>
  <c r="M48" i="6"/>
  <c r="I48" i="6"/>
  <c r="G48" i="6"/>
  <c r="F48" i="6"/>
  <c r="E48" i="6"/>
  <c r="V47" i="6"/>
  <c r="Q47" i="6"/>
  <c r="M47" i="6"/>
  <c r="I47" i="6"/>
  <c r="G47" i="6"/>
  <c r="F47" i="6"/>
  <c r="E47" i="6"/>
  <c r="V46" i="6"/>
  <c r="Q46" i="6"/>
  <c r="M46" i="6"/>
  <c r="I46" i="6"/>
  <c r="G46" i="6"/>
  <c r="F46" i="6"/>
  <c r="E46" i="6"/>
  <c r="V45" i="6"/>
  <c r="Q45" i="6"/>
  <c r="M45" i="6"/>
  <c r="I45" i="6"/>
  <c r="G45" i="6"/>
  <c r="F45" i="6"/>
  <c r="E45" i="6"/>
  <c r="X43" i="6"/>
  <c r="W43" i="6"/>
  <c r="S43" i="6"/>
  <c r="R43" i="6"/>
  <c r="P43" i="6"/>
  <c r="O43" i="6"/>
  <c r="N43" i="6"/>
  <c r="L43" i="6"/>
  <c r="K43" i="6"/>
  <c r="J43" i="6"/>
  <c r="V42" i="6"/>
  <c r="Q42" i="6"/>
  <c r="M42" i="6"/>
  <c r="I42" i="6"/>
  <c r="G42" i="6"/>
  <c r="F42" i="6"/>
  <c r="E42" i="6"/>
  <c r="V41" i="6"/>
  <c r="Q41" i="6"/>
  <c r="M41" i="6"/>
  <c r="I41" i="6"/>
  <c r="G41" i="6"/>
  <c r="F41" i="6"/>
  <c r="E41" i="6"/>
  <c r="V40" i="6"/>
  <c r="Q40" i="6"/>
  <c r="M40" i="6"/>
  <c r="I40" i="6"/>
  <c r="G40" i="6"/>
  <c r="F40" i="6"/>
  <c r="E40" i="6"/>
  <c r="V38" i="6"/>
  <c r="Q38" i="6"/>
  <c r="M38" i="6"/>
  <c r="I38" i="6"/>
  <c r="G38" i="6"/>
  <c r="F38" i="6"/>
  <c r="E38" i="6"/>
  <c r="V37" i="6"/>
  <c r="Q37" i="6"/>
  <c r="M37" i="6"/>
  <c r="I37" i="6"/>
  <c r="G37" i="6"/>
  <c r="F37" i="6"/>
  <c r="E37" i="6"/>
  <c r="X34" i="6"/>
  <c r="W34" i="6"/>
  <c r="S34" i="6"/>
  <c r="R34" i="6"/>
  <c r="P34" i="6"/>
  <c r="O34" i="6"/>
  <c r="N34" i="6"/>
  <c r="L34" i="6"/>
  <c r="K34" i="6"/>
  <c r="J34" i="6"/>
  <c r="V33" i="6"/>
  <c r="Q33" i="6"/>
  <c r="M33" i="6"/>
  <c r="I33" i="6"/>
  <c r="G33" i="6"/>
  <c r="F33" i="6"/>
  <c r="E33" i="6"/>
  <c r="V32" i="6"/>
  <c r="Q32" i="6"/>
  <c r="M32" i="6"/>
  <c r="I32" i="6"/>
  <c r="G32" i="6"/>
  <c r="F32" i="6"/>
  <c r="E32" i="6"/>
  <c r="V31" i="6"/>
  <c r="Q31" i="6"/>
  <c r="M31" i="6"/>
  <c r="I31" i="6"/>
  <c r="G31" i="6"/>
  <c r="F31" i="6"/>
  <c r="E31" i="6"/>
  <c r="V30" i="6"/>
  <c r="Q30" i="6"/>
  <c r="M30" i="6"/>
  <c r="I30" i="6"/>
  <c r="G30" i="6"/>
  <c r="F30" i="6"/>
  <c r="E30" i="6"/>
  <c r="V29" i="6"/>
  <c r="Q29" i="6"/>
  <c r="M29" i="6"/>
  <c r="I29" i="6"/>
  <c r="G29" i="6"/>
  <c r="F29" i="6"/>
  <c r="E29" i="6"/>
  <c r="V28" i="6"/>
  <c r="Q28" i="6"/>
  <c r="M28" i="6"/>
  <c r="I28" i="6"/>
  <c r="G28" i="6"/>
  <c r="F28" i="6"/>
  <c r="E28" i="6"/>
  <c r="X26" i="6"/>
  <c r="W26" i="6"/>
  <c r="S26" i="6"/>
  <c r="R26" i="6"/>
  <c r="P26" i="6"/>
  <c r="O26" i="6"/>
  <c r="N26" i="6"/>
  <c r="N124" i="6" s="1"/>
  <c r="L26" i="6"/>
  <c r="K26" i="6"/>
  <c r="J26" i="6"/>
  <c r="V25" i="6"/>
  <c r="Q25" i="6"/>
  <c r="M25" i="6"/>
  <c r="I25" i="6"/>
  <c r="G25" i="6"/>
  <c r="F25" i="6"/>
  <c r="E25" i="6"/>
  <c r="V24" i="6"/>
  <c r="Q24" i="6"/>
  <c r="M24" i="6"/>
  <c r="I24" i="6"/>
  <c r="G24" i="6"/>
  <c r="F24" i="6"/>
  <c r="E24" i="6"/>
  <c r="V23" i="6"/>
  <c r="Q23" i="6"/>
  <c r="M23" i="6"/>
  <c r="I23" i="6"/>
  <c r="G23" i="6"/>
  <c r="F23" i="6"/>
  <c r="E23" i="6"/>
  <c r="V22" i="6"/>
  <c r="Q22" i="6"/>
  <c r="M22" i="6"/>
  <c r="I22" i="6"/>
  <c r="G22" i="6"/>
  <c r="F22" i="6"/>
  <c r="E22" i="6"/>
  <c r="V21" i="6"/>
  <c r="Q21" i="6"/>
  <c r="M21" i="6"/>
  <c r="I21" i="6"/>
  <c r="G21" i="6"/>
  <c r="F21" i="6"/>
  <c r="E21" i="6"/>
  <c r="V20" i="6"/>
  <c r="Q20" i="6"/>
  <c r="M20" i="6"/>
  <c r="I20" i="6"/>
  <c r="G20" i="6"/>
  <c r="F20" i="6"/>
  <c r="E20" i="6"/>
  <c r="V19" i="6"/>
  <c r="Q19" i="6"/>
  <c r="M19" i="6"/>
  <c r="I19" i="6"/>
  <c r="G19" i="6"/>
  <c r="F19" i="6"/>
  <c r="E19" i="6"/>
  <c r="V18" i="6"/>
  <c r="Q18" i="6"/>
  <c r="M18" i="6"/>
  <c r="I18" i="6"/>
  <c r="G18" i="6"/>
  <c r="F18" i="6"/>
  <c r="E18" i="6"/>
  <c r="V17" i="6"/>
  <c r="Q17" i="6"/>
  <c r="M17" i="6"/>
  <c r="I17" i="6"/>
  <c r="G17" i="6"/>
  <c r="F17" i="6"/>
  <c r="E17" i="6"/>
  <c r="V15" i="6"/>
  <c r="Q15" i="6"/>
  <c r="M15" i="6"/>
  <c r="I15" i="6"/>
  <c r="G15" i="6"/>
  <c r="F15" i="6"/>
  <c r="E15" i="6"/>
  <c r="V14" i="6"/>
  <c r="Q14" i="6"/>
  <c r="M14" i="6"/>
  <c r="I14" i="6"/>
  <c r="G14" i="6"/>
  <c r="F14" i="6"/>
  <c r="E14" i="6"/>
  <c r="V13" i="6"/>
  <c r="Q13" i="6"/>
  <c r="M13" i="6"/>
  <c r="I13" i="6"/>
  <c r="G13" i="6"/>
  <c r="F13" i="6"/>
  <c r="E13" i="6"/>
  <c r="V12" i="6"/>
  <c r="Q12" i="6"/>
  <c r="M12" i="6"/>
  <c r="I12" i="6"/>
  <c r="G12" i="6"/>
  <c r="F12" i="6"/>
  <c r="E12" i="6"/>
  <c r="I26" i="6" l="1"/>
  <c r="J124" i="6"/>
  <c r="O124" i="6"/>
  <c r="E34" i="6"/>
  <c r="I84" i="6"/>
  <c r="R124" i="6"/>
  <c r="K124" i="6"/>
  <c r="X124" i="6"/>
  <c r="S124" i="6"/>
  <c r="G34" i="6"/>
  <c r="V34" i="6"/>
  <c r="D80" i="6"/>
  <c r="V97" i="6"/>
  <c r="I123" i="6"/>
  <c r="D100" i="6"/>
  <c r="D104" i="6"/>
  <c r="D108" i="6"/>
  <c r="D112" i="6"/>
  <c r="D124" i="7"/>
  <c r="F34" i="6"/>
  <c r="Q34" i="6"/>
  <c r="D31" i="6"/>
  <c r="F43" i="6"/>
  <c r="Q43" i="6"/>
  <c r="D38" i="6"/>
  <c r="F97" i="6"/>
  <c r="Q97" i="6"/>
  <c r="D87" i="6"/>
  <c r="D91" i="6"/>
  <c r="D95" i="6"/>
  <c r="G123" i="6"/>
  <c r="V123" i="6"/>
  <c r="D113" i="6"/>
  <c r="D117" i="6"/>
  <c r="D116" i="6"/>
  <c r="I34" i="6"/>
  <c r="G66" i="6"/>
  <c r="V66" i="6"/>
  <c r="Q77" i="6"/>
  <c r="Q26" i="6"/>
  <c r="M43" i="6"/>
  <c r="D40" i="6"/>
  <c r="D43" i="6" s="1"/>
  <c r="D15" i="6"/>
  <c r="D20" i="6"/>
  <c r="D30" i="6"/>
  <c r="D70" i="6"/>
  <c r="D77" i="6" s="1"/>
  <c r="D74" i="6"/>
  <c r="D86" i="6"/>
  <c r="D90" i="6"/>
  <c r="D94" i="6"/>
  <c r="D29" i="6"/>
  <c r="D33" i="6"/>
  <c r="D47" i="6"/>
  <c r="D51" i="6"/>
  <c r="D55" i="6"/>
  <c r="D59" i="6"/>
  <c r="D63" i="6"/>
  <c r="F77" i="6"/>
  <c r="D69" i="6"/>
  <c r="D73" i="6"/>
  <c r="D32" i="6"/>
  <c r="M34" i="6"/>
  <c r="L124" i="6"/>
  <c r="E43" i="6"/>
  <c r="F66" i="6"/>
  <c r="Q66" i="6"/>
  <c r="D48" i="6"/>
  <c r="D52" i="6"/>
  <c r="D56" i="6"/>
  <c r="D60" i="6"/>
  <c r="D64" i="6"/>
  <c r="E77" i="6"/>
  <c r="M77" i="6"/>
  <c r="G84" i="6"/>
  <c r="V84" i="6"/>
  <c r="D81" i="6"/>
  <c r="D101" i="6"/>
  <c r="D105" i="6"/>
  <c r="D109" i="6"/>
  <c r="D121" i="6"/>
  <c r="D120" i="6"/>
  <c r="W124" i="6"/>
  <c r="D37" i="6"/>
  <c r="V43" i="6"/>
  <c r="D42" i="6"/>
  <c r="I66" i="6"/>
  <c r="D46" i="6"/>
  <c r="D50" i="6"/>
  <c r="D54" i="6"/>
  <c r="D58" i="6"/>
  <c r="D62" i="6"/>
  <c r="D68" i="6"/>
  <c r="V77" i="6"/>
  <c r="D72" i="6"/>
  <c r="D76" i="6"/>
  <c r="E84" i="6"/>
  <c r="M84" i="6"/>
  <c r="D83" i="6"/>
  <c r="I97" i="6"/>
  <c r="D89" i="6"/>
  <c r="D93" i="6"/>
  <c r="E123" i="6"/>
  <c r="M123" i="6"/>
  <c r="D103" i="6"/>
  <c r="D107" i="6"/>
  <c r="D111" i="6"/>
  <c r="D115" i="6"/>
  <c r="D119" i="6"/>
  <c r="P124" i="6"/>
  <c r="I43" i="6"/>
  <c r="D41" i="6"/>
  <c r="E66" i="6"/>
  <c r="M66" i="6"/>
  <c r="D49" i="6"/>
  <c r="D53" i="6"/>
  <c r="D57" i="6"/>
  <c r="D61" i="6"/>
  <c r="D65" i="6"/>
  <c r="I77" i="6"/>
  <c r="D71" i="6"/>
  <c r="D75" i="6"/>
  <c r="F84" i="6"/>
  <c r="Q84" i="6"/>
  <c r="D82" i="6"/>
  <c r="E97" i="6"/>
  <c r="M97" i="6"/>
  <c r="D88" i="6"/>
  <c r="D92" i="6"/>
  <c r="D96" i="6"/>
  <c r="F123" i="6"/>
  <c r="Q123" i="6"/>
  <c r="D102" i="6"/>
  <c r="D106" i="6"/>
  <c r="D110" i="6"/>
  <c r="D114" i="6"/>
  <c r="D12" i="6"/>
  <c r="V26" i="6"/>
  <c r="D17" i="6"/>
  <c r="D21" i="6"/>
  <c r="D25" i="6"/>
  <c r="D24" i="6"/>
  <c r="E26" i="6"/>
  <c r="M26" i="6"/>
  <c r="D14" i="6"/>
  <c r="D19" i="6"/>
  <c r="D23" i="6"/>
  <c r="F26" i="6"/>
  <c r="D13" i="6"/>
  <c r="D18" i="6"/>
  <c r="D22" i="6"/>
  <c r="D28" i="6"/>
  <c r="D45" i="6"/>
  <c r="D79" i="6"/>
  <c r="D99" i="6"/>
  <c r="G26" i="6"/>
  <c r="G43" i="6"/>
  <c r="G77" i="6"/>
  <c r="G97" i="6"/>
  <c r="D34" i="6" l="1"/>
  <c r="V124" i="6"/>
  <c r="E124" i="6"/>
  <c r="I124" i="6"/>
  <c r="Q124" i="6"/>
  <c r="D26" i="6"/>
  <c r="D84" i="6"/>
  <c r="D97" i="6"/>
  <c r="D66" i="6"/>
  <c r="F124" i="6"/>
  <c r="M124" i="6"/>
  <c r="D123" i="6"/>
  <c r="G124" i="6"/>
  <c r="D124" i="6" l="1"/>
</calcChain>
</file>

<file path=xl/sharedStrings.xml><?xml version="1.0" encoding="utf-8"?>
<sst xmlns="http://schemas.openxmlformats.org/spreadsheetml/2006/main" count="745" uniqueCount="258">
  <si>
    <t>Перечень мероприятий программы.</t>
  </si>
  <si>
    <t>Наименование мероприятия</t>
  </si>
  <si>
    <t>Исполнитель</t>
  </si>
  <si>
    <t>2010 год</t>
  </si>
  <si>
    <t>2011 год</t>
  </si>
  <si>
    <t>2012 год</t>
  </si>
  <si>
    <t>2013 год</t>
  </si>
  <si>
    <t>м/б</t>
  </si>
  <si>
    <t>о/б</t>
  </si>
  <si>
    <t>всего</t>
  </si>
  <si>
    <t>I.</t>
  </si>
  <si>
    <t xml:space="preserve">Подпрограмма «Обновление содержания и качества образования, обеспечение его доступности» </t>
  </si>
  <si>
    <t>1.1.</t>
  </si>
  <si>
    <t xml:space="preserve">В сфере дошкольного образования </t>
  </si>
  <si>
    <t>1.1.1.</t>
  </si>
  <si>
    <t xml:space="preserve">Совершенствование сети дошкольных образовательных учреждений. Рациональное размещение по территории города детских садов (групп) компенсирующей направленности </t>
  </si>
  <si>
    <t>1.1.2.</t>
  </si>
  <si>
    <t>Освоение новых образовательных программ с целью расширения спектра услуг, предоставляемых населению (различные виды платных услуг, бесплатных услуг через организацию кружков, студий, секций и др.)</t>
  </si>
  <si>
    <t>1.1.3.</t>
  </si>
  <si>
    <t>Организация методической, диагностической, консультативной помощи семьям, проживающим в городе и воспитывающим детей раннего и дошкольного возраста на дому (организация консультативных  пунктов)</t>
  </si>
  <si>
    <t>1.1.4.</t>
  </si>
  <si>
    <t>1.2.</t>
  </si>
  <si>
    <t>В сфере общего образования</t>
  </si>
  <si>
    <t>1.2.1.</t>
  </si>
  <si>
    <t>Организационно-методическая поддержка внедрения федеральных государственных стандартов общего образования второго поколения</t>
  </si>
  <si>
    <t xml:space="preserve">Управление образования администрации города </t>
  </si>
  <si>
    <t>1.2.2.</t>
  </si>
  <si>
    <t xml:space="preserve">Организационное и инструктивно-методическое сопровождение перехода к обязательному общему образованию </t>
  </si>
  <si>
    <t>Управление образования администрации города</t>
  </si>
  <si>
    <t>1.2.3.</t>
  </si>
  <si>
    <t>1.2.4.</t>
  </si>
  <si>
    <t>1.2.5.</t>
  </si>
  <si>
    <t>1.2.6.</t>
  </si>
  <si>
    <t xml:space="preserve">Создание систем мониторинга и учета численности детей с ограниченными возможностями здоровья. Проработка нормативно-правовой базы обучения и психолого-медико-педагогического сопровождения детей с ограниченными возможностями здоровья </t>
  </si>
  <si>
    <t xml:space="preserve">1.2.7. </t>
  </si>
  <si>
    <t xml:space="preserve">Развитие для детей с ограниченными возможностями здоровья дистанционной формы обучения с использованием современных информационно-коммуникационных технологий </t>
  </si>
  <si>
    <t>1.2.8.</t>
  </si>
  <si>
    <t xml:space="preserve">Выставка творческих работ, пропагандирующих достижения детей с ограниченными возможностями здоровья </t>
  </si>
  <si>
    <t>1.2.9.</t>
  </si>
  <si>
    <t xml:space="preserve">Создание городского банка данных детей, подлежащих обязательному обучению в образовательных учреждениях, реализующих образовательные программы начального общего, основного общего и среднего (полного) общего образования </t>
  </si>
  <si>
    <t>Итого по разделу:</t>
  </si>
  <si>
    <t>II.</t>
  </si>
  <si>
    <t>2.1.</t>
  </si>
  <si>
    <t>2.2.</t>
  </si>
  <si>
    <t>2.4.</t>
  </si>
  <si>
    <t>2.5.</t>
  </si>
  <si>
    <t xml:space="preserve">Участие в окружном туре всероссийской предметной олимпиады обучающихся            </t>
  </si>
  <si>
    <t>2.6.</t>
  </si>
  <si>
    <t>Участие воспитанников и обучающихся в фестивалях, конкурсах, конференциях окружного и всероссийского уровней</t>
  </si>
  <si>
    <t>III.</t>
  </si>
  <si>
    <t>Подпрограмма «Обновление инфраструктуры образования города»</t>
  </si>
  <si>
    <t>3.1.</t>
  </si>
  <si>
    <t>В сфере дошкольного образования</t>
  </si>
  <si>
    <t>3.1.1.</t>
  </si>
  <si>
    <t>3.1.2.</t>
  </si>
  <si>
    <t>Обеспечение учреждений дошкольного образования учебно-методической литературой</t>
  </si>
  <si>
    <t>3.2.</t>
  </si>
  <si>
    <t>3.2.1.</t>
  </si>
  <si>
    <t>3.2.2.</t>
  </si>
  <si>
    <t>3.2.3.</t>
  </si>
  <si>
    <t>IV.</t>
  </si>
  <si>
    <t>Подпрограмма «Внедрение новых механизмов управления  образованием»</t>
  </si>
  <si>
    <t>4.1.</t>
  </si>
  <si>
    <t xml:space="preserve">Организация работы городского общественного совета по развитию муниципальной системы образования </t>
  </si>
  <si>
    <t>4.2.</t>
  </si>
  <si>
    <t xml:space="preserve">Корректировка методических документов и рекомендаций для школьного уровня общественного участия в управлении образованием </t>
  </si>
  <si>
    <t>4.3.</t>
  </si>
  <si>
    <t xml:space="preserve">Постоянно действующий семинар для общественных управляющих - родителей </t>
  </si>
  <si>
    <t>4.4.</t>
  </si>
  <si>
    <t xml:space="preserve">Постоянно действующие семинары для школьников - общественных управляющих </t>
  </si>
  <si>
    <t>Руководители ОУ</t>
  </si>
  <si>
    <t>4.5.</t>
  </si>
  <si>
    <t>Участие представителей управляющих советов ОУ на городских конференциях, конкурсах и т.п.</t>
  </si>
  <si>
    <t>4.6.</t>
  </si>
  <si>
    <t xml:space="preserve">Освещение деятельности муниципальной системы образования в средствах массовой информации </t>
  </si>
  <si>
    <t>4.7.</t>
  </si>
  <si>
    <t xml:space="preserve">Подготовка, представление общественности и распространение публичных докладов управления образования и образовательных учреждений города </t>
  </si>
  <si>
    <t>4.8.</t>
  </si>
  <si>
    <t>Переход ДОУ на новую систему оплаты труда</t>
  </si>
  <si>
    <t>4.9.</t>
  </si>
  <si>
    <t>Управление образования администрации города, руководители ОУ</t>
  </si>
  <si>
    <t>4.10.</t>
  </si>
  <si>
    <t>4.11.</t>
  </si>
  <si>
    <t>4.12.</t>
  </si>
  <si>
    <t>4.13.</t>
  </si>
  <si>
    <t>4.14.</t>
  </si>
  <si>
    <t>4.15.</t>
  </si>
  <si>
    <t>Подготовка и размещение муниципального заказа на предоставление образовательных услуг</t>
  </si>
  <si>
    <t>4.16.</t>
  </si>
  <si>
    <t>4.17.</t>
  </si>
  <si>
    <t xml:space="preserve">Расширение спектра дополнительных платных социальных и образовательных услуг             </t>
  </si>
  <si>
    <t>4.18.</t>
  </si>
  <si>
    <t xml:space="preserve">Формирование резерва руководителей образовательных организаций       </t>
  </si>
  <si>
    <t>4.19.</t>
  </si>
  <si>
    <t>4.20.</t>
  </si>
  <si>
    <t>4.21.</t>
  </si>
  <si>
    <t>V.</t>
  </si>
  <si>
    <t>Подпрограмма «Развитие кадрового потенциала»</t>
  </si>
  <si>
    <t>5.1.</t>
  </si>
  <si>
    <t>Участие в конкурсах педагогического мастерства на окруж-ном уровне (проезд, проживание, суточные, прочие расходы)</t>
  </si>
  <si>
    <t>5.2.</t>
  </si>
  <si>
    <t>Распространение опыта участников и победителей конкурсов (выставки, стенды, буклеты и др.)</t>
  </si>
  <si>
    <t>5.3.</t>
  </si>
  <si>
    <t>Организация и проведение научно-практических семинаров</t>
  </si>
  <si>
    <t>5.4.</t>
  </si>
  <si>
    <t>Именные премии главы города лучшим педагогам города</t>
  </si>
  <si>
    <t>5.5.</t>
  </si>
  <si>
    <t>Повышение квалификации педагогических и руководящих работников (командировочные расходы)</t>
  </si>
  <si>
    <t>Организация и проведение августовской педагогической конференции</t>
  </si>
  <si>
    <t>5.6.</t>
  </si>
  <si>
    <t>Организация и проведение торжественного собрания, посвящённого Дню учителя</t>
  </si>
  <si>
    <t>5.7.</t>
  </si>
  <si>
    <t>Изучение, обобщение опыта работы учреждений с молодыми специалистами</t>
  </si>
  <si>
    <t>5.8.</t>
  </si>
  <si>
    <t>Фестиваль педагогических идей «Открой себя»</t>
  </si>
  <si>
    <t>VI.</t>
  </si>
  <si>
    <t>Подпрограмма «Поддержка системы воспитания»</t>
  </si>
  <si>
    <t>6.1.</t>
  </si>
  <si>
    <t xml:space="preserve">Организация и проведение муниципального этапа конкурса «Безопасное колесо» </t>
  </si>
  <si>
    <t>6.2.</t>
  </si>
  <si>
    <t>Участие в окружном этапе конкурса «Безопасное колесо»</t>
  </si>
  <si>
    <t>6.3.</t>
  </si>
  <si>
    <t xml:space="preserve">Организация и проведение фестиваля «Весенняя капель» </t>
  </si>
  <si>
    <t>6.4.</t>
  </si>
  <si>
    <t>Разработка и изготовление буклетной продукции по вопросам воспитания и профилактики вредных привычек среди детей и подростков</t>
  </si>
  <si>
    <t>6.5.</t>
  </si>
  <si>
    <t>Приобретение корпоративной символики детских общественных объединений</t>
  </si>
  <si>
    <t>VII.</t>
  </si>
  <si>
    <t>Подпрограмма «Сохранение и укрепление здоровья учащихся и воспитанников»</t>
  </si>
  <si>
    <t>7.1.</t>
  </si>
  <si>
    <t>Разработка рекомендаций и принятие мер по снижению аудиторной нагрузки</t>
  </si>
  <si>
    <t>7.2.</t>
  </si>
  <si>
    <t>Организация учебного процесса в соответствии с нормами СанПиН по освещённости, питьевому режиму, организации питания, наличию мебели по ростовым особенностям</t>
  </si>
  <si>
    <t>7.3.</t>
  </si>
  <si>
    <t>Организация подготовки педагогов по использованию здоровьесберегающих технологий в организации учебного процесса с целью профилактики заболеваний</t>
  </si>
  <si>
    <t>7.4.</t>
  </si>
  <si>
    <t>Увеличение охвата детей, занимающихся в кружках и секциях спортивной направленности</t>
  </si>
  <si>
    <t>7.5.</t>
  </si>
  <si>
    <t>Проведение мониторинга состояния физического здоровья, физического развития учащихся и воспитанников образовательных учреждений</t>
  </si>
  <si>
    <t>Управление образования администрации города, руководители ОУ, специалисты МУЗ «Центральная городская больница»</t>
  </si>
  <si>
    <t>7.6.</t>
  </si>
  <si>
    <t xml:space="preserve">Оснащение всех образовательных учреждений офтальмотренажерами для коррекции зрения </t>
  </si>
  <si>
    <t>7.7.</t>
  </si>
  <si>
    <t>Приобретение спортивного и игрового оборудования, инвентаря</t>
  </si>
  <si>
    <t>7.8.</t>
  </si>
  <si>
    <t>Приобретение стоматологической установки</t>
  </si>
  <si>
    <t>7.9.</t>
  </si>
  <si>
    <t>Приобретение кабинетов БОС для групп компенсирующего назначения ДОУ</t>
  </si>
  <si>
    <t>Управление образования администрации города, руководители ДОУ</t>
  </si>
  <si>
    <t>7.10.</t>
  </si>
  <si>
    <t>Приобретение малых архитектурных форм, спортивного и игрового оборудования для оснащения территорий ДОУ</t>
  </si>
  <si>
    <t>7.11.</t>
  </si>
  <si>
    <t>Приобретение мягкого оборудования</t>
  </si>
  <si>
    <t>VIII</t>
  </si>
  <si>
    <t>Подпрограмма «Обеспечение комплексной безопасности и комфортных условий образовательного процесса»</t>
  </si>
  <si>
    <t>8.1.</t>
  </si>
  <si>
    <t>Проведение капитальных ремонтов зданий, сооружений</t>
  </si>
  <si>
    <t>Образовательные учреждения города</t>
  </si>
  <si>
    <t>8.2.</t>
  </si>
  <si>
    <t>Проведение работ по благоустройству территории:</t>
  </si>
  <si>
    <t>8.3.</t>
  </si>
  <si>
    <t>Укрепление пожарной безопасности</t>
  </si>
  <si>
    <t>8.4.</t>
  </si>
  <si>
    <t>Укрепление антитеррористической безопасности</t>
  </si>
  <si>
    <t>8.5.</t>
  </si>
  <si>
    <t>Укрепление санитарно-эпидемиологической безопасности</t>
  </si>
  <si>
    <t>8.6.</t>
  </si>
  <si>
    <t>Повышение энергоэффективности здания</t>
  </si>
  <si>
    <t>ВСЕГО:</t>
  </si>
  <si>
    <t xml:space="preserve">                                                                                                                                                      </t>
  </si>
  <si>
    <t>Управление образования администрации города, руководители дошкольных образовательных учреждений (далее – ДОУ)</t>
  </si>
  <si>
    <t xml:space="preserve">Разработка, экспертиза и  внедрение  нормативной,  учебной, методической базы   для дошкольного   образования                  </t>
  </si>
  <si>
    <t xml:space="preserve">Обеспечение введения профильного обучения и предпрофильной  подготовки       </t>
  </si>
  <si>
    <t>Управление образования администрации города, руководители общеобразовательных учреждений (далее – ОУ)</t>
  </si>
  <si>
    <t xml:space="preserve">Разработка, экспертиза и внедрение  нормативной, учебной,  методической базы  для начального общего,  основного общего, среднего (полного) общего образования                </t>
  </si>
  <si>
    <t xml:space="preserve">Разработка, экспертиза и  внедрение  нормативной,   учебной,  методической базы  для специального (коррекционного)  образования                </t>
  </si>
  <si>
    <t xml:space="preserve">Разработка  инструментария для  оценки  деятельности  образовательных    учреждений в рамках мониторинга качества образования          </t>
  </si>
  <si>
    <t xml:space="preserve">Организация и проведение муниципального этапа всероссийской предметной олимпиады обучающихся                  </t>
  </si>
  <si>
    <t xml:space="preserve">Обеспечение  учреждений  дошкольного  образования дидактическими и  развивающими играми и игрушками нового  поколения           </t>
  </si>
  <si>
    <t xml:space="preserve">Обновление и   пополнение фондов   школьных библиотек, укрепление их  материально- технической базы           </t>
  </si>
  <si>
    <t xml:space="preserve">Обновление  устаревшего и не соответствующего санитарным правилам и нормам   оборудо- вания в образовательных   учреждениях     </t>
  </si>
  <si>
    <t xml:space="preserve">Формирование системы банков данных для  целей управления    образованием  </t>
  </si>
  <si>
    <t xml:space="preserve">Выявление, обобщение и распространение   передового педагогического и управленческого  опыта в системе образования                      </t>
  </si>
  <si>
    <t xml:space="preserve">Апробация системы  мониторинга качества образования, условий и результатов образовательной  деятельности    </t>
  </si>
  <si>
    <t xml:space="preserve">Мониторинг эффективности  использования финансово-материальных, кадровых ресурсов и технической базы образовательных  учреждений        </t>
  </si>
  <si>
    <t xml:space="preserve">Мониторинг деятельности образовательных учреждений по  развитию дополнительных услуг               </t>
  </si>
  <si>
    <t xml:space="preserve">Мониторинг деятельности образовательных учреждений по  развитию дополнительных услуг  организациями                 </t>
  </si>
  <si>
    <t xml:space="preserve">Создание условий для формирования конкурентной среды по  предоставлению образовательных    услуг всех уровней образования отрасли        </t>
  </si>
  <si>
    <t xml:space="preserve">Экспертно-аналитическое обеспечение хода реализации программы развития                                 </t>
  </si>
  <si>
    <t>Научно-методическое сопровождение образовательного процесса в школах</t>
  </si>
  <si>
    <t xml:space="preserve">Освещение   мероприятий программы в  средствах массовой  информации, публикация полученных  результатов                      </t>
  </si>
  <si>
    <t>Управление образования администрации города, руководители ОУ, специалисты МУЗ «Стоматологическая поликлиника»</t>
  </si>
  <si>
    <t>№ п/п</t>
  </si>
  <si>
    <t xml:space="preserve">Подпрограмма «Разработка и реализация новых форм оценки деятельности образовательных учреждений, академических и творческих достижений учащихся на всех уровнях образования»  </t>
  </si>
  <si>
    <t xml:space="preserve">Обеспечение  учреждений общего образования средствами внедрения информационных технологий, оснащение образовательных учреждений компьютерной  техникой и цифровыми образовательными  ресурсами,  современным учебно- лабораторным   оборудованием              </t>
  </si>
  <si>
    <t>Из них:</t>
  </si>
  <si>
    <t>Объем финансирования по годам, рублей</t>
  </si>
  <si>
    <t>Итого по программе</t>
  </si>
  <si>
    <t>с-ва ОАО «ЛУКОЙЛ»</t>
  </si>
  <si>
    <t>16</t>
  </si>
  <si>
    <t>17</t>
  </si>
  <si>
    <t>18</t>
  </si>
  <si>
    <t>19</t>
  </si>
  <si>
    <t>20</t>
  </si>
  <si>
    <t>21</t>
  </si>
  <si>
    <t>Организация и проведение государственной (итоговой) аттестации выпускников 9-х классов (в новой форме), 11-х классов(в форме ЕГЭ)</t>
  </si>
  <si>
    <t>Стимулирование мотивации к обучению учащихся общеобразовательных учреждений города в рамках системы именных премий главы города</t>
  </si>
  <si>
    <t>2.3.</t>
  </si>
  <si>
    <t>МБОУ СОШ №1</t>
  </si>
  <si>
    <t>МБОУ СОШ №2</t>
  </si>
  <si>
    <t>МБОУ СОШ №4</t>
  </si>
  <si>
    <t>МБДОУ ДСКВ «Сказка»</t>
  </si>
  <si>
    <t>МБДОУ ДСКВ «Солнышко»</t>
  </si>
  <si>
    <t>МБДОУ ЦРР-д/сад</t>
  </si>
  <si>
    <t>МБДОУ ДСКВ «Рябинушка»</t>
  </si>
  <si>
    <t>22</t>
  </si>
  <si>
    <t>ф/б</t>
  </si>
  <si>
    <t>23</t>
  </si>
  <si>
    <t>8</t>
  </si>
  <si>
    <t>9</t>
  </si>
  <si>
    <t>10</t>
  </si>
  <si>
    <t>11</t>
  </si>
  <si>
    <t>12</t>
  </si>
  <si>
    <t>13</t>
  </si>
  <si>
    <t>14</t>
  </si>
  <si>
    <t>15</t>
  </si>
  <si>
    <t>24</t>
  </si>
  <si>
    <t xml:space="preserve">             Приложение 2 к постановлению                                                                                                                                                                                                                                                                администрации города                                                                                                                                                            от _________________ №_________</t>
  </si>
  <si>
    <t>Приложение 1 к постановлению                                                                                                                     администрации города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_________________ №_________</t>
  </si>
  <si>
    <t>Источник финансирования</t>
  </si>
  <si>
    <t>окружной бюджет</t>
  </si>
  <si>
    <t>местный бюджет</t>
  </si>
  <si>
    <t>Итого по II подпрограмме:</t>
  </si>
  <si>
    <t>Итого по I подпрограмме:</t>
  </si>
  <si>
    <t>Итого по III подпрограмме:</t>
  </si>
  <si>
    <t>2016</t>
  </si>
  <si>
    <t>Всего по программе:</t>
  </si>
  <si>
    <t>4</t>
  </si>
  <si>
    <t>5</t>
  </si>
  <si>
    <t>6</t>
  </si>
  <si>
    <t>7</t>
  </si>
  <si>
    <t>безвозмездные поступления от физических и юридических лиц, с-ва ОАО «ЛУКОЙЛ»</t>
  </si>
  <si>
    <t>Основное мероприятие мунициальной програмы</t>
  </si>
  <si>
    <t>Финансовые затраты на реализацию (руб.)</t>
  </si>
  <si>
    <t xml:space="preserve">              Подпрограмма «Общее образование» </t>
  </si>
  <si>
    <t xml:space="preserve">Подпрограмма «Система оценки качества образования и информационная прозрачность системы образования»  </t>
  </si>
  <si>
    <t>Подпрограмма «Ресурсное обеспечение системы общего образования»</t>
  </si>
  <si>
    <t>Развитие системы дошкольного и общего образования                                 (показатели №1, 4)</t>
  </si>
  <si>
    <t>Управление образования администрации города Покачи</t>
  </si>
  <si>
    <t>Программные мероприятия муниципальной программы "Развитие образования в городе Покачи на 2016-2020 годы"</t>
  </si>
  <si>
    <t>2017</t>
  </si>
  <si>
    <t>2018</t>
  </si>
  <si>
    <t>Развитие системы оценки качества образования, включающей оценку результатов деятельности по реализации федерального государственного образовательного стандарта и учет динамики достижений обучающихся (показатель №2)</t>
  </si>
  <si>
    <t>Обеспечение комплексной безопасности и повышение энергоэффективности образовательных организаций (показатель №3)</t>
  </si>
  <si>
    <t>Обеспечение реализации основных общеобразовательных программ в образовательных организациях, расположенных на территории города Покачи (показатель №5)</t>
  </si>
  <si>
    <t>Обеспечение функций управления и контроля в сфере общего образования (1,2,3,4,5)</t>
  </si>
  <si>
    <t>Обеспечение информационной открытости системы образования (1,2,3,4,5)</t>
  </si>
  <si>
    <t xml:space="preserve">Приложение 2                                                                                                           к постановлению администрации
 города Покачи                                                                                            от 14.10.2016  №1014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</si>
</sst>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_ ;\-#,##0.00\ "/>
  </numFmts>
  <fonts count="26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rgb="FF332E2D"/>
      <name val="Times New Roman"/>
      <family val="1"/>
      <charset val="204"/>
    </font>
    <font>
      <b/>
      <i/>
      <sz val="10"/>
      <color rgb="FF332E2D"/>
      <name val="Times New Roman"/>
      <family val="1"/>
      <charset val="204"/>
    </font>
    <font>
      <sz val="10"/>
      <color rgb="FF332E2D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36"/>
      <color theme="1"/>
      <name val="Calibri"/>
      <family val="2"/>
      <charset val="204"/>
      <scheme val="minor"/>
    </font>
    <font>
      <b/>
      <sz val="36"/>
      <color rgb="FF00000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332E2D"/>
      <name val="Times New Roman"/>
      <family val="1"/>
      <charset val="204"/>
    </font>
    <font>
      <sz val="20"/>
      <color rgb="FF332E2D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0"/>
      <name val="Arial"/>
      <charset val="204"/>
    </font>
    <font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24" fillId="0" borderId="0"/>
    <xf numFmtId="0" fontId="25" fillId="0" borderId="0"/>
  </cellStyleXfs>
  <cellXfs count="17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49" fontId="9" fillId="5" borderId="3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9" fillId="5" borderId="5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2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vertical="center" wrapText="1"/>
    </xf>
    <xf numFmtId="0" fontId="9" fillId="8" borderId="1" xfId="0" applyFont="1" applyFill="1" applyBorder="1" applyAlignment="1">
      <alignment horizontal="center" vertical="center" wrapText="1"/>
    </xf>
    <xf numFmtId="49" fontId="10" fillId="8" borderId="1" xfId="0" applyNumberFormat="1" applyFont="1" applyFill="1" applyBorder="1" applyAlignment="1">
      <alignment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" fontId="9" fillId="8" borderId="1" xfId="1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164" fontId="9" fillId="8" borderId="1" xfId="1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4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4" borderId="5" xfId="0" applyNumberFormat="1" applyFont="1" applyFill="1" applyBorder="1" applyAlignment="1">
      <alignment horizontal="center" vertical="center" wrapText="1"/>
    </xf>
    <xf numFmtId="4" fontId="3" fillId="5" borderId="1" xfId="1" applyNumberFormat="1" applyFont="1" applyFill="1" applyBorder="1" applyAlignment="1">
      <alignment horizontal="center" vertical="center" wrapText="1"/>
    </xf>
    <xf numFmtId="4" fontId="3" fillId="4" borderId="1" xfId="1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 wrapText="1"/>
    </xf>
    <xf numFmtId="4" fontId="14" fillId="4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justify" vertical="center" wrapText="1"/>
    </xf>
    <xf numFmtId="4" fontId="9" fillId="6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" fontId="14" fillId="5" borderId="1" xfId="1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9" borderId="1" xfId="0" applyNumberFormat="1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 wrapText="1"/>
    </xf>
    <xf numFmtId="4" fontId="3" fillId="9" borderId="1" xfId="0" applyNumberFormat="1" applyFon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vertical="center" wrapText="1"/>
    </xf>
    <xf numFmtId="4" fontId="9" fillId="12" borderId="1" xfId="1" applyNumberFormat="1" applyFont="1" applyFill="1" applyBorder="1" applyAlignment="1">
      <alignment horizontal="center" vertical="center" wrapText="1"/>
    </xf>
    <xf numFmtId="49" fontId="9" fillId="12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 wrapText="1"/>
    </xf>
    <xf numFmtId="0" fontId="0" fillId="11" borderId="0" xfId="0" applyFill="1" applyAlignment="1">
      <alignment vertical="center"/>
    </xf>
    <xf numFmtId="0" fontId="0" fillId="0" borderId="0" xfId="0" applyAlignment="1">
      <alignment vertical="center"/>
    </xf>
    <xf numFmtId="0" fontId="0" fillId="10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20" fillId="11" borderId="1" xfId="0" applyNumberFormat="1" applyFont="1" applyFill="1" applyBorder="1" applyAlignment="1">
      <alignment horizontal="center" vertical="center" wrapText="1"/>
    </xf>
    <xf numFmtId="49" fontId="20" fillId="11" borderId="3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19" fillId="12" borderId="1" xfId="0" applyNumberFormat="1" applyFont="1" applyFill="1" applyBorder="1" applyAlignment="1">
      <alignment horizontal="left" vertical="center" wrapText="1"/>
    </xf>
    <xf numFmtId="4" fontId="19" fillId="12" borderId="1" xfId="0" applyNumberFormat="1" applyFont="1" applyFill="1" applyBorder="1" applyAlignment="1">
      <alignment horizontal="center" vertical="center" wrapText="1"/>
    </xf>
    <xf numFmtId="4" fontId="20" fillId="12" borderId="1" xfId="0" applyNumberFormat="1" applyFont="1" applyFill="1" applyBorder="1" applyAlignment="1">
      <alignment horizontal="center" vertical="center" wrapText="1"/>
    </xf>
    <xf numFmtId="49" fontId="19" fillId="12" borderId="1" xfId="0" applyNumberFormat="1" applyFont="1" applyFill="1" applyBorder="1" applyAlignment="1">
      <alignment vertical="center" wrapText="1"/>
    </xf>
    <xf numFmtId="49" fontId="19" fillId="14" borderId="3" xfId="0" applyNumberFormat="1" applyFont="1" applyFill="1" applyBorder="1" applyAlignment="1">
      <alignment horizontal="left" vertical="center" wrapText="1"/>
    </xf>
    <xf numFmtId="4" fontId="20" fillId="14" borderId="1" xfId="0" applyNumberFormat="1" applyFont="1" applyFill="1" applyBorder="1" applyAlignment="1">
      <alignment horizontal="center" vertical="center" wrapText="1"/>
    </xf>
    <xf numFmtId="4" fontId="19" fillId="14" borderId="1" xfId="0" applyNumberFormat="1" applyFont="1" applyFill="1" applyBorder="1" applyAlignment="1">
      <alignment horizontal="center" vertical="center" wrapText="1"/>
    </xf>
    <xf numFmtId="49" fontId="19" fillId="14" borderId="1" xfId="0" applyNumberFormat="1" applyFont="1" applyFill="1" applyBorder="1" applyAlignment="1">
      <alignment horizontal="left" vertical="center" wrapText="1"/>
    </xf>
    <xf numFmtId="49" fontId="19" fillId="13" borderId="1" xfId="0" applyNumberFormat="1" applyFont="1" applyFill="1" applyBorder="1" applyAlignment="1">
      <alignment horizontal="left" vertical="center" wrapText="1"/>
    </xf>
    <xf numFmtId="4" fontId="19" fillId="13" borderId="1" xfId="0" applyNumberFormat="1" applyFont="1" applyFill="1" applyBorder="1" applyAlignment="1">
      <alignment horizontal="center" vertical="center" wrapText="1"/>
    </xf>
    <xf numFmtId="4" fontId="20" fillId="13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20" fillId="11" borderId="3" xfId="0" applyFont="1" applyFill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center" vertical="center" wrapText="1"/>
    </xf>
    <xf numFmtId="49" fontId="19" fillId="11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vertical="center" wrapText="1"/>
    </xf>
    <xf numFmtId="49" fontId="11" fillId="7" borderId="1" xfId="0" applyNumberFormat="1" applyFont="1" applyFill="1" applyBorder="1" applyAlignment="1">
      <alignment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9" fillId="11" borderId="0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49" fontId="20" fillId="11" borderId="1" xfId="0" applyNumberFormat="1" applyFont="1" applyFill="1" applyBorder="1" applyAlignment="1">
      <alignment horizontal="center" vertical="center" wrapText="1"/>
    </xf>
    <xf numFmtId="49" fontId="20" fillId="11" borderId="3" xfId="0" applyNumberFormat="1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20" fillId="11" borderId="6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9" fontId="19" fillId="11" borderId="3" xfId="0" applyNumberFormat="1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9" fontId="22" fillId="11" borderId="3" xfId="0" applyNumberFormat="1" applyFont="1" applyFill="1" applyBorder="1" applyAlignment="1">
      <alignment horizontal="left" vertical="center" wrapText="1"/>
    </xf>
    <xf numFmtId="49" fontId="20" fillId="11" borderId="5" xfId="0" applyNumberFormat="1" applyFont="1" applyFill="1" applyBorder="1" applyAlignment="1">
      <alignment horizontal="center" vertical="center" wrapText="1"/>
    </xf>
    <xf numFmtId="49" fontId="20" fillId="11" borderId="13" xfId="0" applyNumberFormat="1" applyFont="1" applyFill="1" applyBorder="1" applyAlignment="1">
      <alignment horizontal="center" vertical="center" wrapText="1"/>
    </xf>
    <xf numFmtId="49" fontId="20" fillId="11" borderId="2" xfId="0" applyNumberFormat="1" applyFont="1" applyFill="1" applyBorder="1" applyAlignment="1">
      <alignment horizontal="center" vertical="center" wrapText="1"/>
    </xf>
    <xf numFmtId="49" fontId="20" fillId="11" borderId="3" xfId="0" applyNumberFormat="1" applyFont="1" applyFill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49" fontId="22" fillId="11" borderId="3" xfId="0" applyNumberFormat="1" applyFont="1" applyFill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49" fontId="21" fillId="11" borderId="3" xfId="0" applyNumberFormat="1" applyFont="1" applyFill="1" applyBorder="1" applyAlignment="1">
      <alignment horizontal="left" vertical="center" wrapText="1"/>
    </xf>
    <xf numFmtId="49" fontId="21" fillId="11" borderId="5" xfId="0" applyNumberFormat="1" applyFont="1" applyFill="1" applyBorder="1" applyAlignment="1">
      <alignment horizontal="center" vertical="center" wrapText="1"/>
    </xf>
    <xf numFmtId="49" fontId="21" fillId="11" borderId="13" xfId="0" applyNumberFormat="1" applyFont="1" applyFill="1" applyBorder="1" applyAlignment="1">
      <alignment horizontal="center" vertical="center" wrapText="1"/>
    </xf>
    <xf numFmtId="49" fontId="21" fillId="11" borderId="2" xfId="0" applyNumberFormat="1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49" fontId="20" fillId="11" borderId="3" xfId="0" applyNumberFormat="1" applyFont="1" applyFill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12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11" borderId="3" xfId="0" applyFont="1" applyFill="1" applyBorder="1" applyAlignment="1">
      <alignment horizontal="center" vertical="center" wrapText="1"/>
    </xf>
    <xf numFmtId="49" fontId="23" fillId="11" borderId="3" xfId="0" applyNumberFormat="1" applyFont="1" applyFill="1" applyBorder="1" applyAlignment="1">
      <alignment horizontal="left" vertical="center" wrapText="1"/>
    </xf>
    <xf numFmtId="49" fontId="20" fillId="11" borderId="4" xfId="0" applyNumberFormat="1" applyFont="1" applyFill="1" applyBorder="1" applyAlignment="1">
      <alignment horizontal="left" vertical="center" wrapText="1"/>
    </xf>
    <xf numFmtId="49" fontId="20" fillId="11" borderId="12" xfId="0" applyNumberFormat="1" applyFont="1" applyFill="1" applyBorder="1" applyAlignment="1">
      <alignment horizontal="left" vertical="center" wrapText="1"/>
    </xf>
  </cellXfs>
  <cellStyles count="4">
    <cellStyle name="Excel Built-in Normal 1" xfId="3"/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43"/>
  <sheetViews>
    <sheetView topLeftCell="B1" workbookViewId="0">
      <pane xSplit="4" ySplit="12" topLeftCell="I13" activePane="bottomRight" state="frozen"/>
      <selection activeCell="B1" sqref="B1"/>
      <selection pane="topRight" activeCell="F1" sqref="F1"/>
      <selection pane="bottomLeft" activeCell="B13" sqref="B13"/>
      <selection pane="bottomRight" activeCell="D125" sqref="D125"/>
    </sheetView>
  </sheetViews>
  <sheetFormatPr defaultRowHeight="15" x14ac:dyDescent="0.25"/>
  <cols>
    <col min="1" max="1" width="7.7109375" style="1" customWidth="1"/>
    <col min="2" max="2" width="32.28515625" style="1" customWidth="1"/>
    <col min="3" max="3" width="22.28515625" style="1" customWidth="1"/>
    <col min="4" max="4" width="14.7109375" style="1" customWidth="1"/>
    <col min="5" max="5" width="15" style="1" customWidth="1"/>
    <col min="6" max="6" width="12.5703125" style="1" customWidth="1"/>
    <col min="7" max="7" width="12.28515625" style="1" bestFit="1" customWidth="1"/>
    <col min="8" max="8" width="12.28515625" style="1" customWidth="1"/>
    <col min="9" max="9" width="12.28515625" style="1" bestFit="1" customWidth="1"/>
    <col min="10" max="10" width="8.5703125" style="1" bestFit="1" customWidth="1"/>
    <col min="11" max="11" width="11.28515625" style="1" bestFit="1" customWidth="1"/>
    <col min="12" max="14" width="12.28515625" style="1" bestFit="1" customWidth="1"/>
    <col min="15" max="16" width="13.28515625" style="1" customWidth="1"/>
    <col min="17" max="18" width="12.28515625" style="1" bestFit="1" customWidth="1"/>
    <col min="19" max="21" width="11.42578125" style="1" customWidth="1"/>
    <col min="22" max="23" width="12.28515625" style="1" bestFit="1" customWidth="1"/>
    <col min="24" max="24" width="4.85546875" style="1" bestFit="1" customWidth="1"/>
    <col min="25" max="16384" width="9.140625" style="1"/>
  </cols>
  <sheetData>
    <row r="3" spans="1:24" ht="18.75" x14ac:dyDescent="0.2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54.75" customHeight="1" x14ac:dyDescent="0.25">
      <c r="A4" s="2"/>
      <c r="R4" s="107" t="s">
        <v>228</v>
      </c>
      <c r="S4" s="107"/>
      <c r="T4" s="107"/>
      <c r="U4" s="107"/>
      <c r="V4" s="107"/>
      <c r="W4" s="107"/>
    </row>
    <row r="5" spans="1:24" ht="10.5" customHeight="1" x14ac:dyDescent="0.25">
      <c r="A5" s="108" t="s">
        <v>192</v>
      </c>
      <c r="B5" s="110" t="s">
        <v>1</v>
      </c>
      <c r="C5" s="110" t="s">
        <v>2</v>
      </c>
      <c r="D5" s="110" t="s">
        <v>197</v>
      </c>
      <c r="E5" s="111" t="s">
        <v>195</v>
      </c>
      <c r="F5" s="112"/>
      <c r="G5" s="112"/>
      <c r="H5" s="125"/>
      <c r="I5" s="111" t="s">
        <v>196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</row>
    <row r="6" spans="1:24" ht="5.25" customHeight="1" x14ac:dyDescent="0.25">
      <c r="A6" s="109"/>
      <c r="B6" s="110"/>
      <c r="C6" s="110"/>
      <c r="D6" s="110"/>
      <c r="E6" s="126"/>
      <c r="F6" s="127"/>
      <c r="G6" s="127"/>
      <c r="H6" s="128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6"/>
    </row>
    <row r="7" spans="1:24" x14ac:dyDescent="0.25">
      <c r="A7" s="109"/>
      <c r="B7" s="110"/>
      <c r="C7" s="110"/>
      <c r="D7" s="110"/>
      <c r="E7" s="114"/>
      <c r="F7" s="115"/>
      <c r="G7" s="115"/>
      <c r="H7" s="129"/>
      <c r="I7" s="117" t="s">
        <v>3</v>
      </c>
      <c r="J7" s="110"/>
      <c r="K7" s="110"/>
      <c r="L7" s="110"/>
      <c r="M7" s="118" t="s">
        <v>4</v>
      </c>
      <c r="N7" s="119"/>
      <c r="O7" s="119"/>
      <c r="P7" s="117"/>
      <c r="Q7" s="118" t="s">
        <v>5</v>
      </c>
      <c r="R7" s="119"/>
      <c r="S7" s="119"/>
      <c r="T7" s="119"/>
      <c r="U7" s="124"/>
      <c r="V7" s="110" t="s">
        <v>6</v>
      </c>
      <c r="W7" s="110"/>
      <c r="X7" s="110"/>
    </row>
    <row r="8" spans="1:24" ht="25.5" x14ac:dyDescent="0.25">
      <c r="A8" s="109"/>
      <c r="B8" s="110"/>
      <c r="C8" s="110"/>
      <c r="D8" s="110"/>
      <c r="E8" s="54" t="s">
        <v>7</v>
      </c>
      <c r="F8" s="55" t="s">
        <v>8</v>
      </c>
      <c r="G8" s="57" t="s">
        <v>198</v>
      </c>
      <c r="H8" s="67" t="s">
        <v>216</v>
      </c>
      <c r="I8" s="56" t="s">
        <v>9</v>
      </c>
      <c r="J8" s="54" t="s">
        <v>7</v>
      </c>
      <c r="K8" s="55" t="s">
        <v>8</v>
      </c>
      <c r="L8" s="3" t="s">
        <v>198</v>
      </c>
      <c r="M8" s="56" t="s">
        <v>9</v>
      </c>
      <c r="N8" s="4" t="s">
        <v>7</v>
      </c>
      <c r="O8" s="55" t="s">
        <v>8</v>
      </c>
      <c r="P8" s="3" t="s">
        <v>198</v>
      </c>
      <c r="Q8" s="56" t="s">
        <v>9</v>
      </c>
      <c r="R8" s="54" t="s">
        <v>7</v>
      </c>
      <c r="S8" s="55" t="s">
        <v>8</v>
      </c>
      <c r="T8" s="3" t="s">
        <v>198</v>
      </c>
      <c r="U8" s="67" t="s">
        <v>216</v>
      </c>
      <c r="V8" s="56" t="s">
        <v>9</v>
      </c>
      <c r="W8" s="54" t="s">
        <v>7</v>
      </c>
      <c r="X8" s="55" t="s">
        <v>8</v>
      </c>
    </row>
    <row r="9" spans="1:24" x14ac:dyDescent="0.25">
      <c r="A9" s="5">
        <v>1</v>
      </c>
      <c r="B9" s="61">
        <v>2</v>
      </c>
      <c r="C9" s="61">
        <v>3</v>
      </c>
      <c r="D9" s="6">
        <v>4</v>
      </c>
      <c r="E9" s="7">
        <v>5</v>
      </c>
      <c r="F9" s="8">
        <v>6</v>
      </c>
      <c r="G9" s="57">
        <v>7</v>
      </c>
      <c r="H9" s="66" t="s">
        <v>218</v>
      </c>
      <c r="I9" s="6" t="s">
        <v>219</v>
      </c>
      <c r="J9" s="7" t="s">
        <v>220</v>
      </c>
      <c r="K9" s="8" t="s">
        <v>221</v>
      </c>
      <c r="L9" s="9" t="s">
        <v>222</v>
      </c>
      <c r="M9" s="6" t="s">
        <v>223</v>
      </c>
      <c r="N9" s="10" t="s">
        <v>224</v>
      </c>
      <c r="O9" s="11" t="s">
        <v>225</v>
      </c>
      <c r="P9" s="3" t="s">
        <v>199</v>
      </c>
      <c r="Q9" s="6" t="s">
        <v>200</v>
      </c>
      <c r="R9" s="7" t="s">
        <v>201</v>
      </c>
      <c r="S9" s="8" t="s">
        <v>202</v>
      </c>
      <c r="T9" s="3" t="s">
        <v>203</v>
      </c>
      <c r="U9" s="67" t="s">
        <v>204</v>
      </c>
      <c r="V9" s="6" t="s">
        <v>215</v>
      </c>
      <c r="W9" s="7" t="s">
        <v>217</v>
      </c>
      <c r="X9" s="8" t="s">
        <v>226</v>
      </c>
    </row>
    <row r="10" spans="1:24" hidden="1" x14ac:dyDescent="0.25">
      <c r="A10" s="12" t="s">
        <v>10</v>
      </c>
      <c r="B10" s="121" t="s">
        <v>11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r="11" spans="1:24" hidden="1" x14ac:dyDescent="0.25">
      <c r="A11" s="13" t="s">
        <v>12</v>
      </c>
      <c r="B11" s="122" t="s">
        <v>13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s="21" customFormat="1" ht="89.25" hidden="1" customHeight="1" x14ac:dyDescent="0.25">
      <c r="A12" s="14" t="s">
        <v>14</v>
      </c>
      <c r="B12" s="58" t="s">
        <v>15</v>
      </c>
      <c r="C12" s="15" t="s">
        <v>170</v>
      </c>
      <c r="D12" s="16">
        <f>E12+F12+G12</f>
        <v>0</v>
      </c>
      <c r="E12" s="17">
        <f t="shared" ref="E12:F15" si="0">J12+N12+R12+W12</f>
        <v>0</v>
      </c>
      <c r="F12" s="18">
        <f t="shared" si="0"/>
        <v>0</v>
      </c>
      <c r="G12" s="19">
        <f>L12</f>
        <v>0</v>
      </c>
      <c r="H12" s="19"/>
      <c r="I12" s="16">
        <f>J12+K12+L12</f>
        <v>0</v>
      </c>
      <c r="J12" s="17">
        <v>0</v>
      </c>
      <c r="K12" s="18">
        <v>0</v>
      </c>
      <c r="L12" s="19">
        <v>0</v>
      </c>
      <c r="M12" s="16">
        <f>N12+O12</f>
        <v>0</v>
      </c>
      <c r="N12" s="17">
        <v>0</v>
      </c>
      <c r="O12" s="20">
        <v>0</v>
      </c>
      <c r="P12" s="19">
        <v>0</v>
      </c>
      <c r="Q12" s="16">
        <f>R12+S12</f>
        <v>0</v>
      </c>
      <c r="R12" s="17">
        <v>0</v>
      </c>
      <c r="S12" s="18">
        <v>0</v>
      </c>
      <c r="T12" s="18"/>
      <c r="U12" s="18"/>
      <c r="V12" s="16">
        <f>W12+X12</f>
        <v>0</v>
      </c>
      <c r="W12" s="17">
        <v>0</v>
      </c>
      <c r="X12" s="18">
        <v>0</v>
      </c>
    </row>
    <row r="13" spans="1:24" ht="89.25" hidden="1" customHeight="1" x14ac:dyDescent="0.25">
      <c r="A13" s="14" t="s">
        <v>16</v>
      </c>
      <c r="B13" s="22" t="s">
        <v>17</v>
      </c>
      <c r="C13" s="15" t="s">
        <v>148</v>
      </c>
      <c r="D13" s="16">
        <f t="shared" ref="D13:D15" si="1">E13+F13+G13</f>
        <v>0</v>
      </c>
      <c r="E13" s="17">
        <f t="shared" si="0"/>
        <v>0</v>
      </c>
      <c r="F13" s="18">
        <f t="shared" si="0"/>
        <v>0</v>
      </c>
      <c r="G13" s="19">
        <f t="shared" ref="G13:G15" si="2">L13</f>
        <v>0</v>
      </c>
      <c r="H13" s="19"/>
      <c r="I13" s="16">
        <f t="shared" ref="I13:I15" si="3">J13+K13+L13</f>
        <v>0</v>
      </c>
      <c r="J13" s="17">
        <v>0</v>
      </c>
      <c r="K13" s="18">
        <v>0</v>
      </c>
      <c r="L13" s="60">
        <v>0</v>
      </c>
      <c r="M13" s="16">
        <f>N13+O13</f>
        <v>0</v>
      </c>
      <c r="N13" s="17">
        <v>0</v>
      </c>
      <c r="O13" s="20">
        <v>0</v>
      </c>
      <c r="P13" s="19">
        <v>0</v>
      </c>
      <c r="Q13" s="16">
        <f>R13+S13</f>
        <v>0</v>
      </c>
      <c r="R13" s="17">
        <v>0</v>
      </c>
      <c r="S13" s="18">
        <v>0</v>
      </c>
      <c r="T13" s="18"/>
      <c r="U13" s="18"/>
      <c r="V13" s="16">
        <f t="shared" ref="V13:V15" si="4">W13+X13</f>
        <v>0</v>
      </c>
      <c r="W13" s="17">
        <v>0</v>
      </c>
      <c r="X13" s="18">
        <v>0</v>
      </c>
    </row>
    <row r="14" spans="1:24" ht="95.25" hidden="1" customHeight="1" x14ac:dyDescent="0.25">
      <c r="A14" s="14" t="s">
        <v>18</v>
      </c>
      <c r="B14" s="22" t="s">
        <v>19</v>
      </c>
      <c r="C14" s="15" t="s">
        <v>148</v>
      </c>
      <c r="D14" s="16">
        <f t="shared" si="1"/>
        <v>0</v>
      </c>
      <c r="E14" s="17">
        <f t="shared" si="0"/>
        <v>0</v>
      </c>
      <c r="F14" s="18">
        <f t="shared" si="0"/>
        <v>0</v>
      </c>
      <c r="G14" s="19">
        <f t="shared" si="2"/>
        <v>0</v>
      </c>
      <c r="H14" s="19"/>
      <c r="I14" s="16">
        <f t="shared" si="3"/>
        <v>0</v>
      </c>
      <c r="J14" s="17">
        <v>0</v>
      </c>
      <c r="K14" s="18">
        <v>0</v>
      </c>
      <c r="L14" s="60">
        <v>0</v>
      </c>
      <c r="M14" s="16">
        <f>N14+O14</f>
        <v>0</v>
      </c>
      <c r="N14" s="17">
        <v>0</v>
      </c>
      <c r="O14" s="20">
        <v>0</v>
      </c>
      <c r="P14" s="19">
        <v>0</v>
      </c>
      <c r="Q14" s="16">
        <f>R14+S14</f>
        <v>0</v>
      </c>
      <c r="R14" s="17">
        <v>0</v>
      </c>
      <c r="S14" s="18">
        <v>0</v>
      </c>
      <c r="T14" s="18"/>
      <c r="U14" s="18"/>
      <c r="V14" s="16">
        <f t="shared" si="4"/>
        <v>0</v>
      </c>
      <c r="W14" s="17">
        <v>0</v>
      </c>
      <c r="X14" s="18">
        <v>0</v>
      </c>
    </row>
    <row r="15" spans="1:24" ht="41.25" hidden="1" customHeight="1" x14ac:dyDescent="0.25">
      <c r="A15" s="14" t="s">
        <v>20</v>
      </c>
      <c r="B15" s="23" t="s">
        <v>171</v>
      </c>
      <c r="C15" s="15" t="s">
        <v>148</v>
      </c>
      <c r="D15" s="16">
        <f t="shared" si="1"/>
        <v>0</v>
      </c>
      <c r="E15" s="17">
        <f t="shared" si="0"/>
        <v>0</v>
      </c>
      <c r="F15" s="18">
        <f t="shared" si="0"/>
        <v>0</v>
      </c>
      <c r="G15" s="19">
        <f t="shared" si="2"/>
        <v>0</v>
      </c>
      <c r="H15" s="19"/>
      <c r="I15" s="16">
        <f t="shared" si="3"/>
        <v>0</v>
      </c>
      <c r="J15" s="17">
        <v>0</v>
      </c>
      <c r="K15" s="18">
        <v>0</v>
      </c>
      <c r="L15" s="60">
        <v>0</v>
      </c>
      <c r="M15" s="16">
        <f>N15+O15</f>
        <v>0</v>
      </c>
      <c r="N15" s="24">
        <v>0</v>
      </c>
      <c r="O15" s="20">
        <v>0</v>
      </c>
      <c r="P15" s="19">
        <v>0</v>
      </c>
      <c r="Q15" s="16">
        <f>R15+S15</f>
        <v>0</v>
      </c>
      <c r="R15" s="24">
        <v>0</v>
      </c>
      <c r="S15" s="18">
        <v>0</v>
      </c>
      <c r="T15" s="18"/>
      <c r="U15" s="18"/>
      <c r="V15" s="16">
        <f t="shared" si="4"/>
        <v>0</v>
      </c>
      <c r="W15" s="17">
        <v>0</v>
      </c>
      <c r="X15" s="18">
        <v>0</v>
      </c>
    </row>
    <row r="16" spans="1:24" hidden="1" x14ac:dyDescent="0.25">
      <c r="A16" s="25" t="s">
        <v>21</v>
      </c>
      <c r="B16" s="123" t="s">
        <v>22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53.25" hidden="1" customHeight="1" x14ac:dyDescent="0.25">
      <c r="A17" s="14" t="s">
        <v>23</v>
      </c>
      <c r="B17" s="22" t="s">
        <v>24</v>
      </c>
      <c r="C17" s="15" t="s">
        <v>25</v>
      </c>
      <c r="D17" s="16">
        <f t="shared" ref="D17:D25" si="5">E17+F17+G17</f>
        <v>0</v>
      </c>
      <c r="E17" s="17">
        <f t="shared" ref="E17:E25" si="6">J17+N17+R17+W17</f>
        <v>0</v>
      </c>
      <c r="F17" s="18">
        <f t="shared" ref="F17:F25" si="7">K17+O17+S17+X17</f>
        <v>0</v>
      </c>
      <c r="G17" s="19">
        <f t="shared" ref="G17:G25" si="8">L17</f>
        <v>0</v>
      </c>
      <c r="H17" s="19"/>
      <c r="I17" s="16">
        <f t="shared" ref="I17:I25" si="9">J17+K17+L17</f>
        <v>0</v>
      </c>
      <c r="J17" s="17">
        <v>0</v>
      </c>
      <c r="K17" s="18">
        <v>0</v>
      </c>
      <c r="L17" s="19">
        <v>0</v>
      </c>
      <c r="M17" s="16">
        <f t="shared" ref="M17:M25" si="10">N17+O17</f>
        <v>0</v>
      </c>
      <c r="N17" s="17">
        <v>0</v>
      </c>
      <c r="O17" s="20">
        <v>0</v>
      </c>
      <c r="P17" s="19">
        <v>0</v>
      </c>
      <c r="Q17" s="16">
        <f t="shared" ref="Q17:Q25" si="11">R17+S17</f>
        <v>0</v>
      </c>
      <c r="R17" s="17">
        <v>0</v>
      </c>
      <c r="S17" s="18">
        <v>0</v>
      </c>
      <c r="T17" s="18"/>
      <c r="U17" s="18"/>
      <c r="V17" s="16">
        <f t="shared" ref="V17:V25" si="12">W17+X17</f>
        <v>0</v>
      </c>
      <c r="W17" s="17">
        <v>0</v>
      </c>
      <c r="X17" s="18">
        <v>0</v>
      </c>
    </row>
    <row r="18" spans="1:24" ht="55.5" hidden="1" customHeight="1" x14ac:dyDescent="0.25">
      <c r="A18" s="14" t="s">
        <v>26</v>
      </c>
      <c r="B18" s="22" t="s">
        <v>27</v>
      </c>
      <c r="C18" s="15" t="s">
        <v>28</v>
      </c>
      <c r="D18" s="16">
        <f t="shared" si="5"/>
        <v>0</v>
      </c>
      <c r="E18" s="17">
        <f t="shared" si="6"/>
        <v>0</v>
      </c>
      <c r="F18" s="18">
        <f t="shared" si="7"/>
        <v>0</v>
      </c>
      <c r="G18" s="19">
        <f t="shared" si="8"/>
        <v>0</v>
      </c>
      <c r="H18" s="19"/>
      <c r="I18" s="16">
        <f t="shared" si="9"/>
        <v>0</v>
      </c>
      <c r="J18" s="17">
        <v>0</v>
      </c>
      <c r="K18" s="18">
        <v>0</v>
      </c>
      <c r="L18" s="19">
        <v>0</v>
      </c>
      <c r="M18" s="16">
        <f t="shared" si="10"/>
        <v>0</v>
      </c>
      <c r="N18" s="17">
        <v>0</v>
      </c>
      <c r="O18" s="20">
        <v>0</v>
      </c>
      <c r="P18" s="19">
        <v>0</v>
      </c>
      <c r="Q18" s="16">
        <f t="shared" si="11"/>
        <v>0</v>
      </c>
      <c r="R18" s="17">
        <v>0</v>
      </c>
      <c r="S18" s="18">
        <v>0</v>
      </c>
      <c r="T18" s="18"/>
      <c r="U18" s="18"/>
      <c r="V18" s="16">
        <f t="shared" si="12"/>
        <v>0</v>
      </c>
      <c r="W18" s="17">
        <v>0</v>
      </c>
      <c r="X18" s="18">
        <v>0</v>
      </c>
    </row>
    <row r="19" spans="1:24" ht="69" hidden="1" customHeight="1" x14ac:dyDescent="0.25">
      <c r="A19" s="14" t="s">
        <v>29</v>
      </c>
      <c r="B19" s="26" t="s">
        <v>172</v>
      </c>
      <c r="C19" s="15" t="s">
        <v>173</v>
      </c>
      <c r="D19" s="16">
        <f t="shared" si="5"/>
        <v>0</v>
      </c>
      <c r="E19" s="17">
        <f t="shared" si="6"/>
        <v>0</v>
      </c>
      <c r="F19" s="18">
        <f t="shared" si="7"/>
        <v>0</v>
      </c>
      <c r="G19" s="19">
        <f t="shared" si="8"/>
        <v>0</v>
      </c>
      <c r="H19" s="19"/>
      <c r="I19" s="16">
        <f t="shared" si="9"/>
        <v>0</v>
      </c>
      <c r="J19" s="17">
        <v>0</v>
      </c>
      <c r="K19" s="18">
        <v>0</v>
      </c>
      <c r="L19" s="19">
        <v>0</v>
      </c>
      <c r="M19" s="16">
        <f t="shared" si="10"/>
        <v>0</v>
      </c>
      <c r="N19" s="24">
        <v>0</v>
      </c>
      <c r="O19" s="20">
        <v>0</v>
      </c>
      <c r="P19" s="19">
        <v>0</v>
      </c>
      <c r="Q19" s="16">
        <f t="shared" si="11"/>
        <v>0</v>
      </c>
      <c r="R19" s="24">
        <v>0</v>
      </c>
      <c r="S19" s="18">
        <v>0</v>
      </c>
      <c r="T19" s="18"/>
      <c r="U19" s="18"/>
      <c r="V19" s="16">
        <f t="shared" si="12"/>
        <v>0</v>
      </c>
      <c r="W19" s="17">
        <v>0</v>
      </c>
      <c r="X19" s="18">
        <v>0</v>
      </c>
    </row>
    <row r="20" spans="1:24" ht="66" hidden="1" customHeight="1" x14ac:dyDescent="0.25">
      <c r="A20" s="14" t="s">
        <v>30</v>
      </c>
      <c r="B20" s="23" t="s">
        <v>174</v>
      </c>
      <c r="C20" s="15" t="s">
        <v>80</v>
      </c>
      <c r="D20" s="16">
        <f t="shared" si="5"/>
        <v>0</v>
      </c>
      <c r="E20" s="17">
        <f t="shared" si="6"/>
        <v>0</v>
      </c>
      <c r="F20" s="18">
        <f t="shared" si="7"/>
        <v>0</v>
      </c>
      <c r="G20" s="19">
        <f t="shared" si="8"/>
        <v>0</v>
      </c>
      <c r="H20" s="19"/>
      <c r="I20" s="16">
        <f t="shared" si="9"/>
        <v>0</v>
      </c>
      <c r="J20" s="17">
        <v>0</v>
      </c>
      <c r="K20" s="18">
        <v>0</v>
      </c>
      <c r="L20" s="19">
        <v>0</v>
      </c>
      <c r="M20" s="16">
        <f t="shared" si="10"/>
        <v>0</v>
      </c>
      <c r="N20" s="24">
        <v>0</v>
      </c>
      <c r="O20" s="20">
        <v>0</v>
      </c>
      <c r="P20" s="19">
        <v>0</v>
      </c>
      <c r="Q20" s="16">
        <f t="shared" si="11"/>
        <v>0</v>
      </c>
      <c r="R20" s="24">
        <v>0</v>
      </c>
      <c r="S20" s="18">
        <v>0</v>
      </c>
      <c r="T20" s="18"/>
      <c r="U20" s="18"/>
      <c r="V20" s="16">
        <f t="shared" si="12"/>
        <v>0</v>
      </c>
      <c r="W20" s="17">
        <v>0</v>
      </c>
      <c r="X20" s="18">
        <v>0</v>
      </c>
    </row>
    <row r="21" spans="1:24" ht="54" hidden="1" customHeight="1" x14ac:dyDescent="0.25">
      <c r="A21" s="14" t="s">
        <v>31</v>
      </c>
      <c r="B21" s="23" t="s">
        <v>175</v>
      </c>
      <c r="C21" s="15" t="s">
        <v>80</v>
      </c>
      <c r="D21" s="16">
        <f t="shared" si="5"/>
        <v>0</v>
      </c>
      <c r="E21" s="17">
        <f t="shared" si="6"/>
        <v>0</v>
      </c>
      <c r="F21" s="18">
        <f t="shared" si="7"/>
        <v>0</v>
      </c>
      <c r="G21" s="19">
        <f t="shared" si="8"/>
        <v>0</v>
      </c>
      <c r="H21" s="19"/>
      <c r="I21" s="16">
        <f t="shared" si="9"/>
        <v>0</v>
      </c>
      <c r="J21" s="17">
        <v>0</v>
      </c>
      <c r="K21" s="18">
        <v>0</v>
      </c>
      <c r="L21" s="19">
        <v>0</v>
      </c>
      <c r="M21" s="16">
        <f t="shared" si="10"/>
        <v>0</v>
      </c>
      <c r="N21" s="24">
        <v>0</v>
      </c>
      <c r="O21" s="20">
        <v>0</v>
      </c>
      <c r="P21" s="19">
        <v>0</v>
      </c>
      <c r="Q21" s="16">
        <f t="shared" si="11"/>
        <v>0</v>
      </c>
      <c r="R21" s="24">
        <v>0</v>
      </c>
      <c r="S21" s="18">
        <v>0</v>
      </c>
      <c r="T21" s="18"/>
      <c r="U21" s="18"/>
      <c r="V21" s="16">
        <f t="shared" si="12"/>
        <v>0</v>
      </c>
      <c r="W21" s="17">
        <v>0</v>
      </c>
      <c r="X21" s="18">
        <v>0</v>
      </c>
    </row>
    <row r="22" spans="1:24" ht="107.25" hidden="1" customHeight="1" x14ac:dyDescent="0.25">
      <c r="A22" s="14" t="s">
        <v>32</v>
      </c>
      <c r="B22" s="22" t="s">
        <v>33</v>
      </c>
      <c r="C22" s="15" t="s">
        <v>80</v>
      </c>
      <c r="D22" s="16">
        <f t="shared" si="5"/>
        <v>0</v>
      </c>
      <c r="E22" s="17">
        <f t="shared" si="6"/>
        <v>0</v>
      </c>
      <c r="F22" s="18">
        <f t="shared" si="7"/>
        <v>0</v>
      </c>
      <c r="G22" s="19">
        <f t="shared" si="8"/>
        <v>0</v>
      </c>
      <c r="H22" s="19"/>
      <c r="I22" s="16">
        <f t="shared" si="9"/>
        <v>0</v>
      </c>
      <c r="J22" s="17">
        <v>0</v>
      </c>
      <c r="K22" s="18">
        <v>0</v>
      </c>
      <c r="L22" s="19">
        <v>0</v>
      </c>
      <c r="M22" s="16">
        <f t="shared" si="10"/>
        <v>0</v>
      </c>
      <c r="N22" s="17">
        <v>0</v>
      </c>
      <c r="O22" s="20">
        <v>0</v>
      </c>
      <c r="P22" s="19">
        <v>0</v>
      </c>
      <c r="Q22" s="16">
        <f t="shared" si="11"/>
        <v>0</v>
      </c>
      <c r="R22" s="17">
        <v>0</v>
      </c>
      <c r="S22" s="18">
        <v>0</v>
      </c>
      <c r="T22" s="18"/>
      <c r="U22" s="18"/>
      <c r="V22" s="16">
        <f t="shared" si="12"/>
        <v>0</v>
      </c>
      <c r="W22" s="17">
        <v>0</v>
      </c>
      <c r="X22" s="18">
        <v>0</v>
      </c>
    </row>
    <row r="23" spans="1:24" ht="81" hidden="1" customHeight="1" x14ac:dyDescent="0.25">
      <c r="A23" s="14" t="s">
        <v>34</v>
      </c>
      <c r="B23" s="22" t="s">
        <v>35</v>
      </c>
      <c r="C23" s="15" t="s">
        <v>80</v>
      </c>
      <c r="D23" s="16">
        <f t="shared" si="5"/>
        <v>0</v>
      </c>
      <c r="E23" s="17">
        <f t="shared" si="6"/>
        <v>0</v>
      </c>
      <c r="F23" s="18">
        <f t="shared" si="7"/>
        <v>0</v>
      </c>
      <c r="G23" s="19">
        <f t="shared" si="8"/>
        <v>0</v>
      </c>
      <c r="H23" s="19"/>
      <c r="I23" s="16">
        <f t="shared" si="9"/>
        <v>0</v>
      </c>
      <c r="J23" s="17">
        <v>0</v>
      </c>
      <c r="K23" s="18">
        <v>0</v>
      </c>
      <c r="L23" s="19">
        <v>0</v>
      </c>
      <c r="M23" s="16">
        <f t="shared" si="10"/>
        <v>0</v>
      </c>
      <c r="N23" s="17">
        <v>0</v>
      </c>
      <c r="O23" s="20">
        <v>0</v>
      </c>
      <c r="P23" s="19">
        <v>0</v>
      </c>
      <c r="Q23" s="16">
        <f t="shared" si="11"/>
        <v>0</v>
      </c>
      <c r="R23" s="17">
        <v>0</v>
      </c>
      <c r="S23" s="18">
        <v>0</v>
      </c>
      <c r="T23" s="18"/>
      <c r="U23" s="18"/>
      <c r="V23" s="16">
        <f t="shared" si="12"/>
        <v>0</v>
      </c>
      <c r="W23" s="17">
        <v>0</v>
      </c>
      <c r="X23" s="18">
        <v>0</v>
      </c>
    </row>
    <row r="24" spans="1:24" ht="54.75" hidden="1" customHeight="1" x14ac:dyDescent="0.25">
      <c r="A24" s="14" t="s">
        <v>36</v>
      </c>
      <c r="B24" s="22" t="s">
        <v>37</v>
      </c>
      <c r="C24" s="15" t="s">
        <v>80</v>
      </c>
      <c r="D24" s="16">
        <f t="shared" si="5"/>
        <v>0</v>
      </c>
      <c r="E24" s="17">
        <f t="shared" si="6"/>
        <v>0</v>
      </c>
      <c r="F24" s="18">
        <f t="shared" si="7"/>
        <v>0</v>
      </c>
      <c r="G24" s="19">
        <f t="shared" si="8"/>
        <v>0</v>
      </c>
      <c r="H24" s="19"/>
      <c r="I24" s="16">
        <f t="shared" si="9"/>
        <v>0</v>
      </c>
      <c r="J24" s="17">
        <v>0</v>
      </c>
      <c r="K24" s="18">
        <v>0</v>
      </c>
      <c r="L24" s="19">
        <v>0</v>
      </c>
      <c r="M24" s="16">
        <f t="shared" si="10"/>
        <v>0</v>
      </c>
      <c r="N24" s="24">
        <v>0</v>
      </c>
      <c r="O24" s="20">
        <v>0</v>
      </c>
      <c r="P24" s="19">
        <v>0</v>
      </c>
      <c r="Q24" s="16">
        <f t="shared" si="11"/>
        <v>0</v>
      </c>
      <c r="R24" s="24">
        <v>0</v>
      </c>
      <c r="S24" s="18">
        <v>0</v>
      </c>
      <c r="T24" s="18"/>
      <c r="U24" s="18"/>
      <c r="V24" s="16">
        <f t="shared" si="12"/>
        <v>0</v>
      </c>
      <c r="W24" s="17">
        <v>0</v>
      </c>
      <c r="X24" s="18">
        <v>0</v>
      </c>
    </row>
    <row r="25" spans="1:24" ht="105.75" hidden="1" customHeight="1" x14ac:dyDescent="0.25">
      <c r="A25" s="14" t="s">
        <v>38</v>
      </c>
      <c r="B25" s="22" t="s">
        <v>39</v>
      </c>
      <c r="C25" s="15" t="s">
        <v>80</v>
      </c>
      <c r="D25" s="16">
        <f t="shared" si="5"/>
        <v>0</v>
      </c>
      <c r="E25" s="17">
        <f t="shared" si="6"/>
        <v>0</v>
      </c>
      <c r="F25" s="18">
        <f t="shared" si="7"/>
        <v>0</v>
      </c>
      <c r="G25" s="19">
        <f t="shared" si="8"/>
        <v>0</v>
      </c>
      <c r="H25" s="19"/>
      <c r="I25" s="16">
        <f t="shared" si="9"/>
        <v>0</v>
      </c>
      <c r="J25" s="17">
        <v>0</v>
      </c>
      <c r="K25" s="18">
        <v>0</v>
      </c>
      <c r="L25" s="19">
        <v>0</v>
      </c>
      <c r="M25" s="16">
        <f t="shared" si="10"/>
        <v>0</v>
      </c>
      <c r="N25" s="17">
        <v>0</v>
      </c>
      <c r="O25" s="20">
        <v>0</v>
      </c>
      <c r="P25" s="19">
        <v>0</v>
      </c>
      <c r="Q25" s="16">
        <f t="shared" si="11"/>
        <v>0</v>
      </c>
      <c r="R25" s="17">
        <v>0</v>
      </c>
      <c r="S25" s="18">
        <v>0</v>
      </c>
      <c r="T25" s="18"/>
      <c r="U25" s="18"/>
      <c r="V25" s="16">
        <f t="shared" si="12"/>
        <v>0</v>
      </c>
      <c r="W25" s="17">
        <v>0</v>
      </c>
      <c r="X25" s="18">
        <v>0</v>
      </c>
    </row>
    <row r="26" spans="1:24" ht="18.75" hidden="1" customHeight="1" x14ac:dyDescent="0.25">
      <c r="A26" s="27"/>
      <c r="B26" s="28" t="s">
        <v>40</v>
      </c>
      <c r="C26" s="29"/>
      <c r="D26" s="30">
        <f>D12+D13+D14+D15+D17+D18+D19+D20+D21+D22+D23+D24+D25</f>
        <v>0</v>
      </c>
      <c r="E26" s="30">
        <f t="shared" ref="E26:O26" si="13">E12+E13+E14+E15+E17+E18+E19+E20+E21+E22+E23+E24+E25</f>
        <v>0</v>
      </c>
      <c r="F26" s="30">
        <f t="shared" si="13"/>
        <v>0</v>
      </c>
      <c r="G26" s="30">
        <f t="shared" si="13"/>
        <v>0</v>
      </c>
      <c r="H26" s="30"/>
      <c r="I26" s="30">
        <f t="shared" si="13"/>
        <v>0</v>
      </c>
      <c r="J26" s="30">
        <f t="shared" si="13"/>
        <v>0</v>
      </c>
      <c r="K26" s="30">
        <f t="shared" si="13"/>
        <v>0</v>
      </c>
      <c r="L26" s="30">
        <f t="shared" si="13"/>
        <v>0</v>
      </c>
      <c r="M26" s="30">
        <f t="shared" si="13"/>
        <v>0</v>
      </c>
      <c r="N26" s="30">
        <f t="shared" si="13"/>
        <v>0</v>
      </c>
      <c r="O26" s="30">
        <f t="shared" si="13"/>
        <v>0</v>
      </c>
      <c r="P26" s="30">
        <f>P12+P13+P14+P15+P17+P18+P19+P20+P22+P23+P24+P25</f>
        <v>0</v>
      </c>
      <c r="Q26" s="30">
        <f t="shared" ref="Q26:X26" si="14">Q12+Q13+Q14+Q15+Q17+Q18+Q19+Q20+Q21+Q22+Q23+Q24+Q25</f>
        <v>0</v>
      </c>
      <c r="R26" s="30">
        <f t="shared" si="14"/>
        <v>0</v>
      </c>
      <c r="S26" s="30">
        <f t="shared" si="14"/>
        <v>0</v>
      </c>
      <c r="T26" s="30"/>
      <c r="U26" s="30"/>
      <c r="V26" s="30">
        <f t="shared" si="14"/>
        <v>0</v>
      </c>
      <c r="W26" s="30">
        <f t="shared" si="14"/>
        <v>0</v>
      </c>
      <c r="X26" s="30">
        <f t="shared" si="14"/>
        <v>0</v>
      </c>
    </row>
    <row r="27" spans="1:24" x14ac:dyDescent="0.25">
      <c r="A27" s="31" t="s">
        <v>41</v>
      </c>
      <c r="B27" s="120" t="s">
        <v>193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57" customHeight="1" x14ac:dyDescent="0.25">
      <c r="A28" s="14" t="s">
        <v>42</v>
      </c>
      <c r="B28" s="23" t="s">
        <v>176</v>
      </c>
      <c r="C28" s="15" t="s">
        <v>28</v>
      </c>
      <c r="D28" s="16">
        <f t="shared" ref="D28:D33" si="15">E28+F28+G28</f>
        <v>0</v>
      </c>
      <c r="E28" s="17">
        <f t="shared" ref="E28:F33" si="16">J28+N28+R28+W28</f>
        <v>0</v>
      </c>
      <c r="F28" s="18">
        <f t="shared" si="16"/>
        <v>0</v>
      </c>
      <c r="G28" s="19">
        <f t="shared" ref="G28:G33" si="17">L28</f>
        <v>0</v>
      </c>
      <c r="H28" s="68">
        <v>0</v>
      </c>
      <c r="I28" s="16">
        <f t="shared" ref="I28:I33" si="18">J28+K28+L28</f>
        <v>0</v>
      </c>
      <c r="J28" s="17">
        <v>0</v>
      </c>
      <c r="K28" s="18">
        <v>0</v>
      </c>
      <c r="L28" s="19">
        <v>0</v>
      </c>
      <c r="M28" s="16">
        <f t="shared" ref="M28:M33" si="19">N28+O28</f>
        <v>0</v>
      </c>
      <c r="N28" s="17">
        <v>0</v>
      </c>
      <c r="O28" s="20">
        <v>0</v>
      </c>
      <c r="P28" s="19">
        <v>0</v>
      </c>
      <c r="Q28" s="16">
        <f t="shared" ref="Q28:Q33" si="20">R28+S28</f>
        <v>0</v>
      </c>
      <c r="R28" s="17">
        <v>0</v>
      </c>
      <c r="S28" s="18">
        <v>0</v>
      </c>
      <c r="T28" s="19">
        <v>0</v>
      </c>
      <c r="U28" s="68">
        <v>0</v>
      </c>
      <c r="V28" s="16">
        <f t="shared" ref="V28:V33" si="21">W28+X28</f>
        <v>0</v>
      </c>
      <c r="W28" s="17">
        <v>0</v>
      </c>
      <c r="X28" s="18">
        <v>0</v>
      </c>
    </row>
    <row r="29" spans="1:24" ht="57.75" customHeight="1" x14ac:dyDescent="0.25">
      <c r="A29" s="14" t="s">
        <v>43</v>
      </c>
      <c r="B29" s="23" t="s">
        <v>205</v>
      </c>
      <c r="C29" s="15" t="s">
        <v>80</v>
      </c>
      <c r="D29" s="16">
        <f t="shared" si="15"/>
        <v>119000</v>
      </c>
      <c r="E29" s="17">
        <f t="shared" si="16"/>
        <v>0</v>
      </c>
      <c r="F29" s="18">
        <f t="shared" si="16"/>
        <v>119000</v>
      </c>
      <c r="G29" s="19">
        <f t="shared" si="17"/>
        <v>0</v>
      </c>
      <c r="H29" s="68">
        <v>0</v>
      </c>
      <c r="I29" s="16">
        <f t="shared" si="18"/>
        <v>0</v>
      </c>
      <c r="J29" s="17">
        <v>0</v>
      </c>
      <c r="K29" s="18">
        <v>0</v>
      </c>
      <c r="L29" s="45">
        <v>0</v>
      </c>
      <c r="M29" s="16">
        <f t="shared" si="19"/>
        <v>49000</v>
      </c>
      <c r="N29" s="32">
        <v>0</v>
      </c>
      <c r="O29" s="20">
        <v>49000</v>
      </c>
      <c r="P29" s="19">
        <v>0</v>
      </c>
      <c r="Q29" s="16">
        <f t="shared" si="20"/>
        <v>70000</v>
      </c>
      <c r="R29" s="32">
        <v>0</v>
      </c>
      <c r="S29" s="18">
        <v>70000</v>
      </c>
      <c r="T29" s="19">
        <v>0</v>
      </c>
      <c r="U29" s="68">
        <v>0</v>
      </c>
      <c r="V29" s="16">
        <f t="shared" si="21"/>
        <v>0</v>
      </c>
      <c r="W29" s="32">
        <v>0</v>
      </c>
      <c r="X29" s="18">
        <v>0</v>
      </c>
    </row>
    <row r="30" spans="1:24" ht="45.75" customHeight="1" x14ac:dyDescent="0.25">
      <c r="A30" s="14" t="s">
        <v>207</v>
      </c>
      <c r="B30" s="23" t="s">
        <v>177</v>
      </c>
      <c r="C30" s="15" t="s">
        <v>80</v>
      </c>
      <c r="D30" s="16">
        <f t="shared" si="15"/>
        <v>0</v>
      </c>
      <c r="E30" s="17">
        <f t="shared" si="16"/>
        <v>0</v>
      </c>
      <c r="F30" s="18">
        <f t="shared" si="16"/>
        <v>0</v>
      </c>
      <c r="G30" s="19">
        <f t="shared" si="17"/>
        <v>0</v>
      </c>
      <c r="H30" s="68">
        <v>0</v>
      </c>
      <c r="I30" s="16">
        <f t="shared" si="18"/>
        <v>0</v>
      </c>
      <c r="J30" s="17">
        <v>0</v>
      </c>
      <c r="K30" s="18">
        <v>0</v>
      </c>
      <c r="L30" s="19">
        <v>0</v>
      </c>
      <c r="M30" s="16">
        <f t="shared" si="19"/>
        <v>0</v>
      </c>
      <c r="N30" s="24">
        <v>0</v>
      </c>
      <c r="O30" s="20">
        <v>0</v>
      </c>
      <c r="P30" s="19">
        <v>0</v>
      </c>
      <c r="Q30" s="16">
        <f t="shared" si="20"/>
        <v>0</v>
      </c>
      <c r="R30" s="24">
        <v>0</v>
      </c>
      <c r="S30" s="18">
        <v>0</v>
      </c>
      <c r="T30" s="19">
        <v>0</v>
      </c>
      <c r="U30" s="68">
        <v>0</v>
      </c>
      <c r="V30" s="16">
        <f t="shared" si="21"/>
        <v>0</v>
      </c>
      <c r="W30" s="32">
        <v>0</v>
      </c>
      <c r="X30" s="18">
        <v>0</v>
      </c>
    </row>
    <row r="31" spans="1:24" ht="43.5" customHeight="1" x14ac:dyDescent="0.25">
      <c r="A31" s="14" t="s">
        <v>44</v>
      </c>
      <c r="B31" s="23" t="s">
        <v>46</v>
      </c>
      <c r="C31" s="15" t="s">
        <v>80</v>
      </c>
      <c r="D31" s="16">
        <f t="shared" si="15"/>
        <v>228230</v>
      </c>
      <c r="E31" s="17">
        <f t="shared" si="16"/>
        <v>228230</v>
      </c>
      <c r="F31" s="18">
        <f t="shared" si="16"/>
        <v>0</v>
      </c>
      <c r="G31" s="19">
        <f t="shared" si="17"/>
        <v>0</v>
      </c>
      <c r="H31" s="68">
        <v>0</v>
      </c>
      <c r="I31" s="16">
        <f t="shared" si="18"/>
        <v>0</v>
      </c>
      <c r="J31" s="17">
        <v>0</v>
      </c>
      <c r="K31" s="18">
        <v>0</v>
      </c>
      <c r="L31" s="19">
        <v>0</v>
      </c>
      <c r="M31" s="16">
        <f t="shared" si="19"/>
        <v>228230</v>
      </c>
      <c r="N31" s="24">
        <v>228230</v>
      </c>
      <c r="O31" s="20">
        <v>0</v>
      </c>
      <c r="P31" s="19">
        <v>0</v>
      </c>
      <c r="Q31" s="16">
        <f t="shared" si="20"/>
        <v>0</v>
      </c>
      <c r="R31" s="24">
        <v>0</v>
      </c>
      <c r="S31" s="18">
        <v>0</v>
      </c>
      <c r="T31" s="19">
        <v>0</v>
      </c>
      <c r="U31" s="68">
        <v>0</v>
      </c>
      <c r="V31" s="16">
        <f t="shared" si="21"/>
        <v>0</v>
      </c>
      <c r="W31" s="17">
        <v>0</v>
      </c>
      <c r="X31" s="18">
        <v>0</v>
      </c>
    </row>
    <row r="32" spans="1:24" ht="55.5" customHeight="1" x14ac:dyDescent="0.25">
      <c r="A32" s="14" t="s">
        <v>45</v>
      </c>
      <c r="B32" s="23" t="s">
        <v>48</v>
      </c>
      <c r="C32" s="15" t="s">
        <v>80</v>
      </c>
      <c r="D32" s="16">
        <f t="shared" si="15"/>
        <v>12917</v>
      </c>
      <c r="E32" s="17">
        <f t="shared" si="16"/>
        <v>0</v>
      </c>
      <c r="F32" s="18">
        <f t="shared" si="16"/>
        <v>12917</v>
      </c>
      <c r="G32" s="19">
        <f t="shared" si="17"/>
        <v>0</v>
      </c>
      <c r="H32" s="68">
        <v>0</v>
      </c>
      <c r="I32" s="16">
        <f t="shared" si="18"/>
        <v>0</v>
      </c>
      <c r="J32" s="17">
        <v>0</v>
      </c>
      <c r="K32" s="18">
        <v>0</v>
      </c>
      <c r="L32" s="19">
        <v>0</v>
      </c>
      <c r="M32" s="16">
        <f t="shared" si="19"/>
        <v>12917</v>
      </c>
      <c r="N32" s="24">
        <v>0</v>
      </c>
      <c r="O32" s="20">
        <v>12917</v>
      </c>
      <c r="P32" s="19">
        <v>0</v>
      </c>
      <c r="Q32" s="16">
        <f t="shared" si="20"/>
        <v>0</v>
      </c>
      <c r="R32" s="24">
        <v>0</v>
      </c>
      <c r="S32" s="18">
        <v>0</v>
      </c>
      <c r="T32" s="19">
        <v>0</v>
      </c>
      <c r="U32" s="68">
        <v>0</v>
      </c>
      <c r="V32" s="16">
        <f t="shared" si="21"/>
        <v>0</v>
      </c>
      <c r="W32" s="17">
        <v>0</v>
      </c>
      <c r="X32" s="18">
        <v>0</v>
      </c>
    </row>
    <row r="33" spans="1:24" ht="63" customHeight="1" x14ac:dyDescent="0.25">
      <c r="A33" s="14" t="s">
        <v>47</v>
      </c>
      <c r="B33" s="23" t="s">
        <v>206</v>
      </c>
      <c r="C33" s="15" t="s">
        <v>80</v>
      </c>
      <c r="D33" s="16">
        <f t="shared" si="15"/>
        <v>256000</v>
      </c>
      <c r="E33" s="17">
        <f t="shared" si="16"/>
        <v>70000</v>
      </c>
      <c r="F33" s="18">
        <f t="shared" si="16"/>
        <v>186000</v>
      </c>
      <c r="G33" s="19">
        <f t="shared" si="17"/>
        <v>0</v>
      </c>
      <c r="H33" s="68">
        <v>0</v>
      </c>
      <c r="I33" s="16">
        <f t="shared" si="18"/>
        <v>0</v>
      </c>
      <c r="J33" s="17">
        <v>0</v>
      </c>
      <c r="K33" s="18">
        <v>0</v>
      </c>
      <c r="L33" s="19">
        <v>0</v>
      </c>
      <c r="M33" s="16">
        <f t="shared" si="19"/>
        <v>139000</v>
      </c>
      <c r="N33" s="24">
        <v>70000</v>
      </c>
      <c r="O33" s="20">
        <v>69000</v>
      </c>
      <c r="P33" s="19">
        <v>0</v>
      </c>
      <c r="Q33" s="16">
        <f t="shared" si="20"/>
        <v>117000</v>
      </c>
      <c r="R33" s="24">
        <v>0</v>
      </c>
      <c r="S33" s="18">
        <v>117000</v>
      </c>
      <c r="T33" s="19">
        <v>0</v>
      </c>
      <c r="U33" s="68">
        <v>0</v>
      </c>
      <c r="V33" s="16">
        <f t="shared" si="21"/>
        <v>0</v>
      </c>
      <c r="W33" s="17">
        <v>0</v>
      </c>
      <c r="X33" s="18">
        <v>0</v>
      </c>
    </row>
    <row r="34" spans="1:24" ht="20.25" customHeight="1" x14ac:dyDescent="0.25">
      <c r="A34" s="33"/>
      <c r="B34" s="69" t="s">
        <v>40</v>
      </c>
      <c r="C34" s="72"/>
      <c r="D34" s="70">
        <f>E34+F34+G34+H34</f>
        <v>616147</v>
      </c>
      <c r="E34" s="70">
        <f>J34+N34+R34+W34</f>
        <v>298230</v>
      </c>
      <c r="F34" s="70">
        <f>F28+F29+F30+F31+F32+F33</f>
        <v>317917</v>
      </c>
      <c r="G34" s="70">
        <f>G28+G29+G30+G31+G32+G33</f>
        <v>0</v>
      </c>
      <c r="H34" s="70">
        <f>U34</f>
        <v>0</v>
      </c>
      <c r="I34" s="70">
        <f>I28+I29+I30+I31+I32+I33</f>
        <v>0</v>
      </c>
      <c r="J34" s="70">
        <f t="shared" ref="J34:T34" si="22">J28+J29+J30+J31+J32+J33</f>
        <v>0</v>
      </c>
      <c r="K34" s="70">
        <f t="shared" si="22"/>
        <v>0</v>
      </c>
      <c r="L34" s="70">
        <f t="shared" si="22"/>
        <v>0</v>
      </c>
      <c r="M34" s="70">
        <f t="shared" si="22"/>
        <v>429147</v>
      </c>
      <c r="N34" s="70">
        <f t="shared" si="22"/>
        <v>298230</v>
      </c>
      <c r="O34" s="70">
        <f t="shared" si="22"/>
        <v>130917</v>
      </c>
      <c r="P34" s="70">
        <f t="shared" si="22"/>
        <v>0</v>
      </c>
      <c r="Q34" s="70">
        <f t="shared" si="22"/>
        <v>187000</v>
      </c>
      <c r="R34" s="70">
        <f t="shared" si="22"/>
        <v>0</v>
      </c>
      <c r="S34" s="70">
        <f t="shared" si="22"/>
        <v>187000</v>
      </c>
      <c r="T34" s="70">
        <f t="shared" si="22"/>
        <v>0</v>
      </c>
      <c r="U34" s="70">
        <f>U28+U29+U30+U31+U32+U33</f>
        <v>0</v>
      </c>
      <c r="V34" s="70">
        <f t="shared" ref="V34" si="23">V28+V29+V30+V31+V32</f>
        <v>0</v>
      </c>
      <c r="W34" s="70">
        <f t="shared" ref="W34:X34" si="24">W28+W29+W30+W31+W32+W33</f>
        <v>0</v>
      </c>
      <c r="X34" s="70">
        <f t="shared" si="24"/>
        <v>0</v>
      </c>
    </row>
    <row r="35" spans="1:24" hidden="1" x14ac:dyDescent="0.25">
      <c r="A35" s="31" t="s">
        <v>49</v>
      </c>
      <c r="B35" s="120" t="s">
        <v>50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idden="1" x14ac:dyDescent="0.25">
      <c r="A36" s="25" t="s">
        <v>51</v>
      </c>
      <c r="B36" s="123" t="s">
        <v>52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67.5" hidden="1" customHeight="1" x14ac:dyDescent="0.25">
      <c r="A37" s="14" t="s">
        <v>53</v>
      </c>
      <c r="B37" s="26" t="s">
        <v>178</v>
      </c>
      <c r="C37" s="15" t="s">
        <v>148</v>
      </c>
      <c r="D37" s="16">
        <f t="shared" ref="D37:D38" si="25">E37+F37+G37</f>
        <v>0</v>
      </c>
      <c r="E37" s="17">
        <f>J37+N37+R37+W37</f>
        <v>0</v>
      </c>
      <c r="F37" s="18">
        <f>K37+O37+S37+X37</f>
        <v>0</v>
      </c>
      <c r="G37" s="19">
        <f t="shared" ref="G37:G38" si="26">L37</f>
        <v>0</v>
      </c>
      <c r="H37" s="19"/>
      <c r="I37" s="16">
        <f t="shared" ref="I37:I38" si="27">J37+K37+L37</f>
        <v>0</v>
      </c>
      <c r="J37" s="17">
        <v>0</v>
      </c>
      <c r="K37" s="18">
        <v>0</v>
      </c>
      <c r="L37" s="19">
        <v>0</v>
      </c>
      <c r="M37" s="16">
        <f>N37+O37</f>
        <v>0</v>
      </c>
      <c r="N37" s="24">
        <v>0</v>
      </c>
      <c r="O37" s="20">
        <v>0</v>
      </c>
      <c r="P37" s="19">
        <v>0</v>
      </c>
      <c r="Q37" s="16">
        <f>R37+S37</f>
        <v>0</v>
      </c>
      <c r="R37" s="24">
        <v>0</v>
      </c>
      <c r="S37" s="18">
        <v>0</v>
      </c>
      <c r="T37" s="18"/>
      <c r="U37" s="18"/>
      <c r="V37" s="16">
        <f t="shared" ref="V37:V42" si="28">W37+X37</f>
        <v>0</v>
      </c>
      <c r="W37" s="17">
        <v>0</v>
      </c>
      <c r="X37" s="18">
        <v>0</v>
      </c>
    </row>
    <row r="38" spans="1:24" ht="42" hidden="1" customHeight="1" x14ac:dyDescent="0.25">
      <c r="A38" s="14" t="s">
        <v>54</v>
      </c>
      <c r="B38" s="26" t="s">
        <v>55</v>
      </c>
      <c r="C38" s="15" t="s">
        <v>148</v>
      </c>
      <c r="D38" s="16">
        <f t="shared" si="25"/>
        <v>0</v>
      </c>
      <c r="E38" s="17">
        <f>J38+N38+R38+W38</f>
        <v>0</v>
      </c>
      <c r="F38" s="18">
        <f>K38+O38+S38+X38</f>
        <v>0</v>
      </c>
      <c r="G38" s="19">
        <f t="shared" si="26"/>
        <v>0</v>
      </c>
      <c r="H38" s="19"/>
      <c r="I38" s="16">
        <f t="shared" si="27"/>
        <v>0</v>
      </c>
      <c r="J38" s="17">
        <v>0</v>
      </c>
      <c r="K38" s="18">
        <v>0</v>
      </c>
      <c r="L38" s="19">
        <v>0</v>
      </c>
      <c r="M38" s="16">
        <f>N38+O38</f>
        <v>0</v>
      </c>
      <c r="N38" s="24">
        <v>0</v>
      </c>
      <c r="O38" s="20">
        <v>0</v>
      </c>
      <c r="P38" s="19">
        <v>0</v>
      </c>
      <c r="Q38" s="16">
        <f>R38+S38</f>
        <v>0</v>
      </c>
      <c r="R38" s="24">
        <v>0</v>
      </c>
      <c r="S38" s="18">
        <v>0</v>
      </c>
      <c r="T38" s="18"/>
      <c r="U38" s="18"/>
      <c r="V38" s="16">
        <f t="shared" si="28"/>
        <v>0</v>
      </c>
      <c r="W38" s="17">
        <v>0</v>
      </c>
      <c r="X38" s="18">
        <v>0</v>
      </c>
    </row>
    <row r="39" spans="1:24" hidden="1" x14ac:dyDescent="0.25">
      <c r="A39" s="25" t="s">
        <v>56</v>
      </c>
      <c r="B39" s="123" t="s">
        <v>22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110.25" hidden="1" customHeight="1" x14ac:dyDescent="0.25">
      <c r="A40" s="14" t="s">
        <v>57</v>
      </c>
      <c r="B40" s="26" t="s">
        <v>194</v>
      </c>
      <c r="C40" s="15" t="s">
        <v>80</v>
      </c>
      <c r="D40" s="16">
        <f t="shared" ref="D40:D42" si="29">E40+F40+G40</f>
        <v>2699998</v>
      </c>
      <c r="E40" s="17">
        <f t="shared" ref="E40:F42" si="30">J40+N40+R40+W40</f>
        <v>1620000</v>
      </c>
      <c r="F40" s="18">
        <f t="shared" si="30"/>
        <v>1079998</v>
      </c>
      <c r="G40" s="19">
        <f t="shared" ref="G40:G42" si="31">L40</f>
        <v>0</v>
      </c>
      <c r="H40" s="19"/>
      <c r="I40" s="16">
        <f t="shared" ref="I40:I42" si="32">J40+K40+L40</f>
        <v>0</v>
      </c>
      <c r="J40" s="17">
        <v>0</v>
      </c>
      <c r="K40" s="18">
        <v>0</v>
      </c>
      <c r="L40" s="19">
        <v>0</v>
      </c>
      <c r="M40" s="16">
        <f>N40+O40</f>
        <v>599998</v>
      </c>
      <c r="N40" s="24">
        <v>360000</v>
      </c>
      <c r="O40" s="20">
        <v>239998</v>
      </c>
      <c r="P40" s="19">
        <v>0</v>
      </c>
      <c r="Q40" s="16">
        <f>R40+S40</f>
        <v>2100000</v>
      </c>
      <c r="R40" s="24">
        <v>1260000</v>
      </c>
      <c r="S40" s="18">
        <v>840000</v>
      </c>
      <c r="T40" s="18"/>
      <c r="U40" s="18"/>
      <c r="V40" s="16">
        <f t="shared" si="28"/>
        <v>0</v>
      </c>
      <c r="W40" s="17">
        <v>0</v>
      </c>
      <c r="X40" s="18">
        <v>0</v>
      </c>
    </row>
    <row r="41" spans="1:24" ht="42.75" hidden="1" customHeight="1" x14ac:dyDescent="0.25">
      <c r="A41" s="14" t="s">
        <v>58</v>
      </c>
      <c r="B41" s="23" t="s">
        <v>179</v>
      </c>
      <c r="C41" s="15" t="s">
        <v>80</v>
      </c>
      <c r="D41" s="16">
        <f t="shared" si="29"/>
        <v>0</v>
      </c>
      <c r="E41" s="17">
        <f t="shared" si="30"/>
        <v>0</v>
      </c>
      <c r="F41" s="18">
        <f t="shared" si="30"/>
        <v>0</v>
      </c>
      <c r="G41" s="19">
        <f t="shared" si="31"/>
        <v>0</v>
      </c>
      <c r="H41" s="19"/>
      <c r="I41" s="16">
        <f t="shared" si="32"/>
        <v>0</v>
      </c>
      <c r="J41" s="17">
        <v>0</v>
      </c>
      <c r="K41" s="18">
        <v>0</v>
      </c>
      <c r="L41" s="19">
        <v>0</v>
      </c>
      <c r="M41" s="16">
        <f>N41+O41</f>
        <v>0</v>
      </c>
      <c r="N41" s="24">
        <v>0</v>
      </c>
      <c r="O41" s="20">
        <v>0</v>
      </c>
      <c r="P41" s="19">
        <v>0</v>
      </c>
      <c r="Q41" s="16">
        <f>R41+S41</f>
        <v>0</v>
      </c>
      <c r="R41" s="24">
        <v>0</v>
      </c>
      <c r="S41" s="18">
        <v>0</v>
      </c>
      <c r="T41" s="18"/>
      <c r="U41" s="18"/>
      <c r="V41" s="16">
        <f t="shared" si="28"/>
        <v>0</v>
      </c>
      <c r="W41" s="17">
        <v>0</v>
      </c>
      <c r="X41" s="18">
        <v>0</v>
      </c>
    </row>
    <row r="42" spans="1:24" ht="57.75" hidden="1" customHeight="1" x14ac:dyDescent="0.25">
      <c r="A42" s="14" t="s">
        <v>59</v>
      </c>
      <c r="B42" s="23" t="s">
        <v>180</v>
      </c>
      <c r="C42" s="15" t="s">
        <v>80</v>
      </c>
      <c r="D42" s="16">
        <f t="shared" si="29"/>
        <v>0</v>
      </c>
      <c r="E42" s="17">
        <f t="shared" si="30"/>
        <v>0</v>
      </c>
      <c r="F42" s="18">
        <f t="shared" si="30"/>
        <v>0</v>
      </c>
      <c r="G42" s="19">
        <f t="shared" si="31"/>
        <v>0</v>
      </c>
      <c r="H42" s="19"/>
      <c r="I42" s="16">
        <f t="shared" si="32"/>
        <v>0</v>
      </c>
      <c r="J42" s="17">
        <v>0</v>
      </c>
      <c r="K42" s="18">
        <v>0</v>
      </c>
      <c r="L42" s="19">
        <v>0</v>
      </c>
      <c r="M42" s="16">
        <f>N42+O42</f>
        <v>0</v>
      </c>
      <c r="N42" s="24">
        <v>0</v>
      </c>
      <c r="O42" s="20">
        <v>0</v>
      </c>
      <c r="P42" s="19">
        <v>0</v>
      </c>
      <c r="Q42" s="16">
        <f>R42+S42</f>
        <v>0</v>
      </c>
      <c r="R42" s="24">
        <v>0</v>
      </c>
      <c r="S42" s="18">
        <v>0</v>
      </c>
      <c r="T42" s="18"/>
      <c r="U42" s="18"/>
      <c r="V42" s="16">
        <f t="shared" si="28"/>
        <v>0</v>
      </c>
      <c r="W42" s="17">
        <v>0</v>
      </c>
      <c r="X42" s="18">
        <v>0</v>
      </c>
    </row>
    <row r="43" spans="1:24" ht="18.75" hidden="1" customHeight="1" x14ac:dyDescent="0.25">
      <c r="A43" s="33"/>
      <c r="B43" s="34" t="s">
        <v>40</v>
      </c>
      <c r="C43" s="35"/>
      <c r="D43" s="30">
        <f>D37+D38+D40+D41+D42</f>
        <v>2699998</v>
      </c>
      <c r="E43" s="30">
        <f t="shared" ref="E43:X43" si="33">E37+E38+E40+E41+E42</f>
        <v>1620000</v>
      </c>
      <c r="F43" s="30">
        <f t="shared" si="33"/>
        <v>1079998</v>
      </c>
      <c r="G43" s="30">
        <f t="shared" si="33"/>
        <v>0</v>
      </c>
      <c r="H43" s="30"/>
      <c r="I43" s="30">
        <f t="shared" si="33"/>
        <v>0</v>
      </c>
      <c r="J43" s="30">
        <f t="shared" si="33"/>
        <v>0</v>
      </c>
      <c r="K43" s="30">
        <f t="shared" si="33"/>
        <v>0</v>
      </c>
      <c r="L43" s="30">
        <f t="shared" si="33"/>
        <v>0</v>
      </c>
      <c r="M43" s="30">
        <f t="shared" si="33"/>
        <v>599998</v>
      </c>
      <c r="N43" s="30">
        <f t="shared" si="33"/>
        <v>360000</v>
      </c>
      <c r="O43" s="30">
        <f t="shared" si="33"/>
        <v>239998</v>
      </c>
      <c r="P43" s="30">
        <f>P37+P38+P40+P41+P42</f>
        <v>0</v>
      </c>
      <c r="Q43" s="30">
        <f t="shared" si="33"/>
        <v>2100000</v>
      </c>
      <c r="R43" s="30">
        <f t="shared" si="33"/>
        <v>1260000</v>
      </c>
      <c r="S43" s="30">
        <f t="shared" si="33"/>
        <v>840000</v>
      </c>
      <c r="T43" s="30"/>
      <c r="U43" s="30"/>
      <c r="V43" s="30">
        <f t="shared" si="33"/>
        <v>0</v>
      </c>
      <c r="W43" s="30">
        <f t="shared" si="33"/>
        <v>0</v>
      </c>
      <c r="X43" s="30">
        <f t="shared" si="33"/>
        <v>0</v>
      </c>
    </row>
    <row r="44" spans="1:24" hidden="1" x14ac:dyDescent="0.25">
      <c r="A44" s="31" t="s">
        <v>60</v>
      </c>
      <c r="B44" s="120" t="s">
        <v>61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ht="41.25" hidden="1" customHeight="1" x14ac:dyDescent="0.25">
      <c r="A45" s="14" t="s">
        <v>62</v>
      </c>
      <c r="B45" s="22" t="s">
        <v>63</v>
      </c>
      <c r="C45" s="15" t="s">
        <v>28</v>
      </c>
      <c r="D45" s="16">
        <f t="shared" ref="D45:D65" si="34">E45+F45+G45</f>
        <v>0</v>
      </c>
      <c r="E45" s="17">
        <f t="shared" ref="E45:E65" si="35">J45+N45+R45+W45</f>
        <v>0</v>
      </c>
      <c r="F45" s="18">
        <f t="shared" ref="F45:F65" si="36">K45+O45+S45+X45</f>
        <v>0</v>
      </c>
      <c r="G45" s="19">
        <f t="shared" ref="G45:G65" si="37">L45</f>
        <v>0</v>
      </c>
      <c r="H45" s="19"/>
      <c r="I45" s="16">
        <f t="shared" ref="I45:I65" si="38">J45+K45+L45</f>
        <v>0</v>
      </c>
      <c r="J45" s="17">
        <v>0</v>
      </c>
      <c r="K45" s="18">
        <v>0</v>
      </c>
      <c r="L45" s="19">
        <v>0</v>
      </c>
      <c r="M45" s="16">
        <f t="shared" ref="M45:M65" si="39">N45+O45</f>
        <v>0</v>
      </c>
      <c r="N45" s="17">
        <v>0</v>
      </c>
      <c r="O45" s="20">
        <v>0</v>
      </c>
      <c r="P45" s="19">
        <v>0</v>
      </c>
      <c r="Q45" s="16">
        <f t="shared" ref="Q45:Q65" si="40">R45+S45</f>
        <v>0</v>
      </c>
      <c r="R45" s="17">
        <v>0</v>
      </c>
      <c r="S45" s="18">
        <v>0</v>
      </c>
      <c r="T45" s="18"/>
      <c r="U45" s="18"/>
      <c r="V45" s="16">
        <f t="shared" ref="V45:V65" si="41">W45+X45</f>
        <v>0</v>
      </c>
      <c r="W45" s="17">
        <v>0</v>
      </c>
      <c r="X45" s="18">
        <v>0</v>
      </c>
    </row>
    <row r="46" spans="1:24" ht="54" hidden="1" customHeight="1" x14ac:dyDescent="0.25">
      <c r="A46" s="14" t="s">
        <v>64</v>
      </c>
      <c r="B46" s="22" t="s">
        <v>65</v>
      </c>
      <c r="C46" s="15" t="s">
        <v>28</v>
      </c>
      <c r="D46" s="16">
        <f t="shared" si="34"/>
        <v>0</v>
      </c>
      <c r="E46" s="17">
        <f t="shared" si="35"/>
        <v>0</v>
      </c>
      <c r="F46" s="18">
        <f t="shared" si="36"/>
        <v>0</v>
      </c>
      <c r="G46" s="19">
        <f t="shared" si="37"/>
        <v>0</v>
      </c>
      <c r="H46" s="19"/>
      <c r="I46" s="16">
        <f t="shared" si="38"/>
        <v>0</v>
      </c>
      <c r="J46" s="17">
        <v>0</v>
      </c>
      <c r="K46" s="18">
        <v>0</v>
      </c>
      <c r="L46" s="19">
        <v>0</v>
      </c>
      <c r="M46" s="16">
        <f t="shared" si="39"/>
        <v>0</v>
      </c>
      <c r="N46" s="17">
        <v>0</v>
      </c>
      <c r="O46" s="20">
        <v>0</v>
      </c>
      <c r="P46" s="19">
        <v>0</v>
      </c>
      <c r="Q46" s="16">
        <f t="shared" si="40"/>
        <v>0</v>
      </c>
      <c r="R46" s="17">
        <v>0</v>
      </c>
      <c r="S46" s="18">
        <v>0</v>
      </c>
      <c r="T46" s="18"/>
      <c r="U46" s="18"/>
      <c r="V46" s="16">
        <f t="shared" si="41"/>
        <v>0</v>
      </c>
      <c r="W46" s="17">
        <v>0</v>
      </c>
      <c r="X46" s="18">
        <v>0</v>
      </c>
    </row>
    <row r="47" spans="1:24" ht="42" hidden="1" customHeight="1" x14ac:dyDescent="0.25">
      <c r="A47" s="14" t="s">
        <v>66</v>
      </c>
      <c r="B47" s="22" t="s">
        <v>67</v>
      </c>
      <c r="C47" s="15" t="s">
        <v>28</v>
      </c>
      <c r="D47" s="16">
        <f t="shared" si="34"/>
        <v>0</v>
      </c>
      <c r="E47" s="17">
        <f t="shared" si="35"/>
        <v>0</v>
      </c>
      <c r="F47" s="18">
        <f t="shared" si="36"/>
        <v>0</v>
      </c>
      <c r="G47" s="19">
        <f t="shared" si="37"/>
        <v>0</v>
      </c>
      <c r="H47" s="19"/>
      <c r="I47" s="16">
        <f t="shared" si="38"/>
        <v>0</v>
      </c>
      <c r="J47" s="17">
        <v>0</v>
      </c>
      <c r="K47" s="18">
        <v>0</v>
      </c>
      <c r="L47" s="19">
        <v>0</v>
      </c>
      <c r="M47" s="16">
        <f t="shared" si="39"/>
        <v>0</v>
      </c>
      <c r="N47" s="17">
        <v>0</v>
      </c>
      <c r="O47" s="20">
        <v>0</v>
      </c>
      <c r="P47" s="19">
        <v>0</v>
      </c>
      <c r="Q47" s="16">
        <f t="shared" si="40"/>
        <v>0</v>
      </c>
      <c r="R47" s="17">
        <v>0</v>
      </c>
      <c r="S47" s="18">
        <v>0</v>
      </c>
      <c r="T47" s="18"/>
      <c r="U47" s="18"/>
      <c r="V47" s="16">
        <f t="shared" si="41"/>
        <v>0</v>
      </c>
      <c r="W47" s="17">
        <v>0</v>
      </c>
      <c r="X47" s="18">
        <v>0</v>
      </c>
    </row>
    <row r="48" spans="1:24" ht="44.25" hidden="1" customHeight="1" x14ac:dyDescent="0.25">
      <c r="A48" s="14" t="s">
        <v>68</v>
      </c>
      <c r="B48" s="22" t="s">
        <v>69</v>
      </c>
      <c r="C48" s="15" t="s">
        <v>70</v>
      </c>
      <c r="D48" s="16">
        <f t="shared" si="34"/>
        <v>0</v>
      </c>
      <c r="E48" s="17">
        <f t="shared" si="35"/>
        <v>0</v>
      </c>
      <c r="F48" s="18">
        <f t="shared" si="36"/>
        <v>0</v>
      </c>
      <c r="G48" s="19">
        <f t="shared" si="37"/>
        <v>0</v>
      </c>
      <c r="H48" s="19"/>
      <c r="I48" s="16">
        <f t="shared" si="38"/>
        <v>0</v>
      </c>
      <c r="J48" s="17">
        <v>0</v>
      </c>
      <c r="K48" s="18">
        <v>0</v>
      </c>
      <c r="L48" s="19">
        <v>0</v>
      </c>
      <c r="M48" s="16">
        <f t="shared" si="39"/>
        <v>0</v>
      </c>
      <c r="N48" s="17">
        <v>0</v>
      </c>
      <c r="O48" s="20">
        <v>0</v>
      </c>
      <c r="P48" s="19">
        <v>0</v>
      </c>
      <c r="Q48" s="16">
        <f t="shared" si="40"/>
        <v>0</v>
      </c>
      <c r="R48" s="17">
        <v>0</v>
      </c>
      <c r="S48" s="18">
        <v>0</v>
      </c>
      <c r="T48" s="18"/>
      <c r="U48" s="18"/>
      <c r="V48" s="16">
        <f t="shared" si="41"/>
        <v>0</v>
      </c>
      <c r="W48" s="17">
        <v>0</v>
      </c>
      <c r="X48" s="18">
        <v>0</v>
      </c>
    </row>
    <row r="49" spans="1:24" ht="42.75" hidden="1" customHeight="1" x14ac:dyDescent="0.25">
      <c r="A49" s="14" t="s">
        <v>71</v>
      </c>
      <c r="B49" s="22" t="s">
        <v>72</v>
      </c>
      <c r="C49" s="15" t="s">
        <v>80</v>
      </c>
      <c r="D49" s="16">
        <f t="shared" si="34"/>
        <v>0</v>
      </c>
      <c r="E49" s="17">
        <f t="shared" si="35"/>
        <v>0</v>
      </c>
      <c r="F49" s="18">
        <f t="shared" si="36"/>
        <v>0</v>
      </c>
      <c r="G49" s="19">
        <f t="shared" si="37"/>
        <v>0</v>
      </c>
      <c r="H49" s="19"/>
      <c r="I49" s="16">
        <f t="shared" si="38"/>
        <v>0</v>
      </c>
      <c r="J49" s="17">
        <v>0</v>
      </c>
      <c r="K49" s="18">
        <v>0</v>
      </c>
      <c r="L49" s="19">
        <v>0</v>
      </c>
      <c r="M49" s="16">
        <f t="shared" si="39"/>
        <v>0</v>
      </c>
      <c r="N49" s="17">
        <v>0</v>
      </c>
      <c r="O49" s="20">
        <v>0</v>
      </c>
      <c r="P49" s="19">
        <v>0</v>
      </c>
      <c r="Q49" s="16">
        <f t="shared" si="40"/>
        <v>0</v>
      </c>
      <c r="R49" s="17">
        <v>0</v>
      </c>
      <c r="S49" s="18">
        <v>0</v>
      </c>
      <c r="T49" s="18"/>
      <c r="U49" s="18"/>
      <c r="V49" s="16">
        <f t="shared" si="41"/>
        <v>0</v>
      </c>
      <c r="W49" s="17">
        <v>0</v>
      </c>
      <c r="X49" s="18">
        <v>0</v>
      </c>
    </row>
    <row r="50" spans="1:24" ht="40.5" hidden="1" customHeight="1" x14ac:dyDescent="0.25">
      <c r="A50" s="14" t="s">
        <v>73</v>
      </c>
      <c r="B50" s="22" t="s">
        <v>74</v>
      </c>
      <c r="C50" s="15" t="s">
        <v>80</v>
      </c>
      <c r="D50" s="16">
        <f t="shared" si="34"/>
        <v>0</v>
      </c>
      <c r="E50" s="17">
        <f t="shared" si="35"/>
        <v>0</v>
      </c>
      <c r="F50" s="18">
        <f t="shared" si="36"/>
        <v>0</v>
      </c>
      <c r="G50" s="19">
        <f t="shared" si="37"/>
        <v>0</v>
      </c>
      <c r="H50" s="19"/>
      <c r="I50" s="16">
        <f t="shared" si="38"/>
        <v>0</v>
      </c>
      <c r="J50" s="17">
        <v>0</v>
      </c>
      <c r="K50" s="18">
        <v>0</v>
      </c>
      <c r="L50" s="19">
        <v>0</v>
      </c>
      <c r="M50" s="16">
        <f t="shared" si="39"/>
        <v>0</v>
      </c>
      <c r="N50" s="17">
        <v>0</v>
      </c>
      <c r="O50" s="20">
        <v>0</v>
      </c>
      <c r="P50" s="19">
        <v>0</v>
      </c>
      <c r="Q50" s="16">
        <f t="shared" si="40"/>
        <v>0</v>
      </c>
      <c r="R50" s="17">
        <v>0</v>
      </c>
      <c r="S50" s="18">
        <v>0</v>
      </c>
      <c r="T50" s="18"/>
      <c r="U50" s="18"/>
      <c r="V50" s="16">
        <f t="shared" si="41"/>
        <v>0</v>
      </c>
      <c r="W50" s="17">
        <v>0</v>
      </c>
      <c r="X50" s="18">
        <v>0</v>
      </c>
    </row>
    <row r="51" spans="1:24" ht="69" hidden="1" customHeight="1" x14ac:dyDescent="0.25">
      <c r="A51" s="14" t="s">
        <v>75</v>
      </c>
      <c r="B51" s="23" t="s">
        <v>76</v>
      </c>
      <c r="C51" s="15" t="s">
        <v>80</v>
      </c>
      <c r="D51" s="16">
        <f t="shared" si="34"/>
        <v>0</v>
      </c>
      <c r="E51" s="17">
        <f t="shared" si="35"/>
        <v>0</v>
      </c>
      <c r="F51" s="18">
        <f t="shared" si="36"/>
        <v>0</v>
      </c>
      <c r="G51" s="19">
        <f t="shared" si="37"/>
        <v>0</v>
      </c>
      <c r="H51" s="19"/>
      <c r="I51" s="16">
        <f t="shared" si="38"/>
        <v>0</v>
      </c>
      <c r="J51" s="17">
        <v>0</v>
      </c>
      <c r="K51" s="18">
        <v>0</v>
      </c>
      <c r="L51" s="19">
        <v>0</v>
      </c>
      <c r="M51" s="16">
        <f t="shared" si="39"/>
        <v>0</v>
      </c>
      <c r="N51" s="24">
        <v>0</v>
      </c>
      <c r="O51" s="20">
        <v>0</v>
      </c>
      <c r="P51" s="19">
        <v>0</v>
      </c>
      <c r="Q51" s="16">
        <f t="shared" si="40"/>
        <v>0</v>
      </c>
      <c r="R51" s="24">
        <v>0</v>
      </c>
      <c r="S51" s="18">
        <v>0</v>
      </c>
      <c r="T51" s="18"/>
      <c r="U51" s="18"/>
      <c r="V51" s="16">
        <f t="shared" si="41"/>
        <v>0</v>
      </c>
      <c r="W51" s="17">
        <v>0</v>
      </c>
      <c r="X51" s="18">
        <v>0</v>
      </c>
    </row>
    <row r="52" spans="1:24" ht="38.25" hidden="1" x14ac:dyDescent="0.25">
      <c r="A52" s="14" t="s">
        <v>77</v>
      </c>
      <c r="B52" s="23" t="s">
        <v>78</v>
      </c>
      <c r="C52" s="15" t="s">
        <v>148</v>
      </c>
      <c r="D52" s="16">
        <f t="shared" si="34"/>
        <v>0</v>
      </c>
      <c r="E52" s="17">
        <f t="shared" si="35"/>
        <v>0</v>
      </c>
      <c r="F52" s="18">
        <f t="shared" si="36"/>
        <v>0</v>
      </c>
      <c r="G52" s="19">
        <f t="shared" si="37"/>
        <v>0</v>
      </c>
      <c r="H52" s="19"/>
      <c r="I52" s="16">
        <f t="shared" si="38"/>
        <v>0</v>
      </c>
      <c r="J52" s="17">
        <v>0</v>
      </c>
      <c r="K52" s="18">
        <v>0</v>
      </c>
      <c r="L52" s="19">
        <v>0</v>
      </c>
      <c r="M52" s="16">
        <f t="shared" si="39"/>
        <v>0</v>
      </c>
      <c r="N52" s="17">
        <v>0</v>
      </c>
      <c r="O52" s="20">
        <v>0</v>
      </c>
      <c r="P52" s="19">
        <v>0</v>
      </c>
      <c r="Q52" s="16">
        <f t="shared" si="40"/>
        <v>0</v>
      </c>
      <c r="R52" s="17">
        <v>0</v>
      </c>
      <c r="S52" s="18">
        <v>0</v>
      </c>
      <c r="T52" s="18"/>
      <c r="U52" s="18"/>
      <c r="V52" s="16">
        <f t="shared" si="41"/>
        <v>0</v>
      </c>
      <c r="W52" s="17">
        <v>0</v>
      </c>
      <c r="X52" s="18">
        <v>0</v>
      </c>
    </row>
    <row r="53" spans="1:24" ht="41.25" hidden="1" customHeight="1" x14ac:dyDescent="0.25">
      <c r="A53" s="14" t="s">
        <v>79</v>
      </c>
      <c r="B53" s="23" t="s">
        <v>181</v>
      </c>
      <c r="C53" s="15" t="s">
        <v>80</v>
      </c>
      <c r="D53" s="16">
        <f t="shared" si="34"/>
        <v>0</v>
      </c>
      <c r="E53" s="17">
        <f t="shared" si="35"/>
        <v>0</v>
      </c>
      <c r="F53" s="18">
        <f t="shared" si="36"/>
        <v>0</v>
      </c>
      <c r="G53" s="19">
        <f t="shared" si="37"/>
        <v>0</v>
      </c>
      <c r="H53" s="19"/>
      <c r="I53" s="16">
        <f t="shared" si="38"/>
        <v>0</v>
      </c>
      <c r="J53" s="17">
        <v>0</v>
      </c>
      <c r="K53" s="18">
        <v>0</v>
      </c>
      <c r="L53" s="19">
        <v>0</v>
      </c>
      <c r="M53" s="16">
        <f t="shared" si="39"/>
        <v>0</v>
      </c>
      <c r="N53" s="17">
        <v>0</v>
      </c>
      <c r="O53" s="20">
        <v>0</v>
      </c>
      <c r="P53" s="19">
        <v>0</v>
      </c>
      <c r="Q53" s="16">
        <f t="shared" si="40"/>
        <v>0</v>
      </c>
      <c r="R53" s="17">
        <v>0</v>
      </c>
      <c r="S53" s="18">
        <v>0</v>
      </c>
      <c r="T53" s="18"/>
      <c r="U53" s="18"/>
      <c r="V53" s="16">
        <f t="shared" si="41"/>
        <v>0</v>
      </c>
      <c r="W53" s="17">
        <v>0</v>
      </c>
      <c r="X53" s="18">
        <v>0</v>
      </c>
    </row>
    <row r="54" spans="1:24" ht="59.25" hidden="1" customHeight="1" x14ac:dyDescent="0.25">
      <c r="A54" s="14" t="s">
        <v>81</v>
      </c>
      <c r="B54" s="23" t="s">
        <v>182</v>
      </c>
      <c r="C54" s="15" t="s">
        <v>28</v>
      </c>
      <c r="D54" s="16">
        <f t="shared" si="34"/>
        <v>0</v>
      </c>
      <c r="E54" s="17">
        <f t="shared" si="35"/>
        <v>0</v>
      </c>
      <c r="F54" s="18">
        <f t="shared" si="36"/>
        <v>0</v>
      </c>
      <c r="G54" s="19">
        <f t="shared" si="37"/>
        <v>0</v>
      </c>
      <c r="H54" s="19"/>
      <c r="I54" s="16">
        <f t="shared" si="38"/>
        <v>0</v>
      </c>
      <c r="J54" s="17">
        <v>0</v>
      </c>
      <c r="K54" s="18">
        <v>0</v>
      </c>
      <c r="L54" s="19">
        <v>0</v>
      </c>
      <c r="M54" s="16">
        <f t="shared" si="39"/>
        <v>0</v>
      </c>
      <c r="N54" s="17">
        <v>0</v>
      </c>
      <c r="O54" s="20">
        <v>0</v>
      </c>
      <c r="P54" s="19">
        <v>0</v>
      </c>
      <c r="Q54" s="16">
        <f t="shared" si="40"/>
        <v>0</v>
      </c>
      <c r="R54" s="17">
        <v>0</v>
      </c>
      <c r="S54" s="18">
        <v>0</v>
      </c>
      <c r="T54" s="18"/>
      <c r="U54" s="18"/>
      <c r="V54" s="16">
        <f t="shared" si="41"/>
        <v>0</v>
      </c>
      <c r="W54" s="17">
        <v>0</v>
      </c>
      <c r="X54" s="18">
        <v>0</v>
      </c>
    </row>
    <row r="55" spans="1:24" ht="57" hidden="1" customHeight="1" x14ac:dyDescent="0.25">
      <c r="A55" s="14" t="s">
        <v>82</v>
      </c>
      <c r="B55" s="23" t="s">
        <v>183</v>
      </c>
      <c r="C55" s="15" t="s">
        <v>28</v>
      </c>
      <c r="D55" s="16">
        <f t="shared" si="34"/>
        <v>0</v>
      </c>
      <c r="E55" s="17">
        <f t="shared" si="35"/>
        <v>0</v>
      </c>
      <c r="F55" s="18">
        <f t="shared" si="36"/>
        <v>0</v>
      </c>
      <c r="G55" s="19">
        <f t="shared" si="37"/>
        <v>0</v>
      </c>
      <c r="H55" s="19"/>
      <c r="I55" s="16">
        <f t="shared" si="38"/>
        <v>0</v>
      </c>
      <c r="J55" s="17">
        <v>0</v>
      </c>
      <c r="K55" s="18">
        <v>0</v>
      </c>
      <c r="L55" s="19">
        <v>0</v>
      </c>
      <c r="M55" s="16">
        <f t="shared" si="39"/>
        <v>0</v>
      </c>
      <c r="N55" s="17">
        <v>0</v>
      </c>
      <c r="O55" s="20">
        <v>0</v>
      </c>
      <c r="P55" s="19">
        <v>0</v>
      </c>
      <c r="Q55" s="16">
        <f t="shared" si="40"/>
        <v>0</v>
      </c>
      <c r="R55" s="17">
        <v>0</v>
      </c>
      <c r="S55" s="18">
        <v>0</v>
      </c>
      <c r="T55" s="18"/>
      <c r="U55" s="18"/>
      <c r="V55" s="16">
        <f t="shared" si="41"/>
        <v>0</v>
      </c>
      <c r="W55" s="17">
        <v>0</v>
      </c>
      <c r="X55" s="18">
        <v>0</v>
      </c>
    </row>
    <row r="56" spans="1:24" ht="64.5" hidden="1" customHeight="1" x14ac:dyDescent="0.25">
      <c r="A56" s="14" t="s">
        <v>83</v>
      </c>
      <c r="B56" s="23" t="s">
        <v>184</v>
      </c>
      <c r="C56" s="15" t="s">
        <v>80</v>
      </c>
      <c r="D56" s="16">
        <f t="shared" si="34"/>
        <v>0</v>
      </c>
      <c r="E56" s="17">
        <f t="shared" si="35"/>
        <v>0</v>
      </c>
      <c r="F56" s="18">
        <f t="shared" si="36"/>
        <v>0</v>
      </c>
      <c r="G56" s="19">
        <f t="shared" si="37"/>
        <v>0</v>
      </c>
      <c r="H56" s="19"/>
      <c r="I56" s="16">
        <f t="shared" si="38"/>
        <v>0</v>
      </c>
      <c r="J56" s="17">
        <v>0</v>
      </c>
      <c r="K56" s="18">
        <v>0</v>
      </c>
      <c r="L56" s="19">
        <v>0</v>
      </c>
      <c r="M56" s="16">
        <f t="shared" si="39"/>
        <v>0</v>
      </c>
      <c r="N56" s="17">
        <v>0</v>
      </c>
      <c r="O56" s="20">
        <v>0</v>
      </c>
      <c r="P56" s="19">
        <v>0</v>
      </c>
      <c r="Q56" s="16">
        <f t="shared" si="40"/>
        <v>0</v>
      </c>
      <c r="R56" s="17">
        <v>0</v>
      </c>
      <c r="S56" s="18">
        <v>0</v>
      </c>
      <c r="T56" s="18"/>
      <c r="U56" s="18"/>
      <c r="V56" s="16">
        <f t="shared" si="41"/>
        <v>0</v>
      </c>
      <c r="W56" s="17">
        <v>0</v>
      </c>
      <c r="X56" s="18">
        <v>0</v>
      </c>
    </row>
    <row r="57" spans="1:24" ht="43.5" hidden="1" customHeight="1" x14ac:dyDescent="0.25">
      <c r="A57" s="14" t="s">
        <v>84</v>
      </c>
      <c r="B57" s="23" t="s">
        <v>185</v>
      </c>
      <c r="C57" s="15" t="s">
        <v>80</v>
      </c>
      <c r="D57" s="16">
        <f t="shared" si="34"/>
        <v>0</v>
      </c>
      <c r="E57" s="17">
        <f t="shared" si="35"/>
        <v>0</v>
      </c>
      <c r="F57" s="18">
        <f t="shared" si="36"/>
        <v>0</v>
      </c>
      <c r="G57" s="19">
        <f t="shared" si="37"/>
        <v>0</v>
      </c>
      <c r="H57" s="19"/>
      <c r="I57" s="16">
        <f t="shared" si="38"/>
        <v>0</v>
      </c>
      <c r="J57" s="17">
        <v>0</v>
      </c>
      <c r="K57" s="18">
        <v>0</v>
      </c>
      <c r="L57" s="19">
        <v>0</v>
      </c>
      <c r="M57" s="16">
        <f t="shared" si="39"/>
        <v>0</v>
      </c>
      <c r="N57" s="17">
        <v>0</v>
      </c>
      <c r="O57" s="20">
        <v>0</v>
      </c>
      <c r="P57" s="19">
        <v>0</v>
      </c>
      <c r="Q57" s="16">
        <f t="shared" si="40"/>
        <v>0</v>
      </c>
      <c r="R57" s="17">
        <v>0</v>
      </c>
      <c r="S57" s="18">
        <v>0</v>
      </c>
      <c r="T57" s="18"/>
      <c r="U57" s="18"/>
      <c r="V57" s="16">
        <f t="shared" si="41"/>
        <v>0</v>
      </c>
      <c r="W57" s="17">
        <v>0</v>
      </c>
      <c r="X57" s="18">
        <v>0</v>
      </c>
    </row>
    <row r="58" spans="1:24" ht="43.5" hidden="1" customHeight="1" x14ac:dyDescent="0.25">
      <c r="A58" s="14" t="s">
        <v>85</v>
      </c>
      <c r="B58" s="23" t="s">
        <v>186</v>
      </c>
      <c r="C58" s="15" t="s">
        <v>80</v>
      </c>
      <c r="D58" s="16">
        <f t="shared" si="34"/>
        <v>0</v>
      </c>
      <c r="E58" s="17">
        <f t="shared" si="35"/>
        <v>0</v>
      </c>
      <c r="F58" s="18">
        <f t="shared" si="36"/>
        <v>0</v>
      </c>
      <c r="G58" s="19">
        <f t="shared" si="37"/>
        <v>0</v>
      </c>
      <c r="H58" s="19"/>
      <c r="I58" s="16">
        <f t="shared" si="38"/>
        <v>0</v>
      </c>
      <c r="J58" s="17">
        <v>0</v>
      </c>
      <c r="K58" s="18">
        <v>0</v>
      </c>
      <c r="L58" s="19">
        <v>0</v>
      </c>
      <c r="M58" s="16">
        <f t="shared" si="39"/>
        <v>0</v>
      </c>
      <c r="N58" s="17">
        <v>0</v>
      </c>
      <c r="O58" s="20">
        <v>0</v>
      </c>
      <c r="P58" s="19">
        <v>0</v>
      </c>
      <c r="Q58" s="16">
        <f t="shared" si="40"/>
        <v>0</v>
      </c>
      <c r="R58" s="17">
        <v>0</v>
      </c>
      <c r="S58" s="18">
        <v>0</v>
      </c>
      <c r="T58" s="18"/>
      <c r="U58" s="18"/>
      <c r="V58" s="16">
        <f t="shared" si="41"/>
        <v>0</v>
      </c>
      <c r="W58" s="17">
        <v>0</v>
      </c>
      <c r="X58" s="18">
        <v>0</v>
      </c>
    </row>
    <row r="59" spans="1:24" ht="46.5" hidden="1" customHeight="1" x14ac:dyDescent="0.25">
      <c r="A59" s="14" t="s">
        <v>86</v>
      </c>
      <c r="B59" s="23" t="s">
        <v>87</v>
      </c>
      <c r="C59" s="15" t="s">
        <v>80</v>
      </c>
      <c r="D59" s="16">
        <f t="shared" si="34"/>
        <v>0</v>
      </c>
      <c r="E59" s="17">
        <f t="shared" si="35"/>
        <v>0</v>
      </c>
      <c r="F59" s="18">
        <f t="shared" si="36"/>
        <v>0</v>
      </c>
      <c r="G59" s="19">
        <f t="shared" si="37"/>
        <v>0</v>
      </c>
      <c r="H59" s="19"/>
      <c r="I59" s="16">
        <f t="shared" si="38"/>
        <v>0</v>
      </c>
      <c r="J59" s="17">
        <v>0</v>
      </c>
      <c r="K59" s="18">
        <v>0</v>
      </c>
      <c r="L59" s="19">
        <v>0</v>
      </c>
      <c r="M59" s="16">
        <f t="shared" si="39"/>
        <v>0</v>
      </c>
      <c r="N59" s="17">
        <v>0</v>
      </c>
      <c r="O59" s="20">
        <v>0</v>
      </c>
      <c r="P59" s="19">
        <v>0</v>
      </c>
      <c r="Q59" s="16">
        <f t="shared" si="40"/>
        <v>0</v>
      </c>
      <c r="R59" s="17">
        <v>0</v>
      </c>
      <c r="S59" s="18">
        <v>0</v>
      </c>
      <c r="T59" s="18"/>
      <c r="U59" s="18"/>
      <c r="V59" s="16">
        <f t="shared" si="41"/>
        <v>0</v>
      </c>
      <c r="W59" s="17">
        <v>0</v>
      </c>
      <c r="X59" s="18">
        <v>0</v>
      </c>
    </row>
    <row r="60" spans="1:24" ht="54.75" hidden="1" customHeight="1" x14ac:dyDescent="0.25">
      <c r="A60" s="14" t="s">
        <v>88</v>
      </c>
      <c r="B60" s="23" t="s">
        <v>187</v>
      </c>
      <c r="C60" s="15" t="s">
        <v>80</v>
      </c>
      <c r="D60" s="16">
        <f t="shared" si="34"/>
        <v>0</v>
      </c>
      <c r="E60" s="17">
        <f t="shared" si="35"/>
        <v>0</v>
      </c>
      <c r="F60" s="18">
        <f t="shared" si="36"/>
        <v>0</v>
      </c>
      <c r="G60" s="19">
        <f t="shared" si="37"/>
        <v>0</v>
      </c>
      <c r="H60" s="19"/>
      <c r="I60" s="16">
        <f t="shared" si="38"/>
        <v>0</v>
      </c>
      <c r="J60" s="17">
        <v>0</v>
      </c>
      <c r="K60" s="18">
        <v>0</v>
      </c>
      <c r="L60" s="19">
        <v>0</v>
      </c>
      <c r="M60" s="16">
        <f t="shared" si="39"/>
        <v>0</v>
      </c>
      <c r="N60" s="17">
        <v>0</v>
      </c>
      <c r="O60" s="20">
        <v>0</v>
      </c>
      <c r="P60" s="19">
        <v>0</v>
      </c>
      <c r="Q60" s="16">
        <f t="shared" si="40"/>
        <v>0</v>
      </c>
      <c r="R60" s="17">
        <v>0</v>
      </c>
      <c r="S60" s="18">
        <v>0</v>
      </c>
      <c r="T60" s="18"/>
      <c r="U60" s="18"/>
      <c r="V60" s="16">
        <f t="shared" si="41"/>
        <v>0</v>
      </c>
      <c r="W60" s="17">
        <v>0</v>
      </c>
      <c r="X60" s="18">
        <v>0</v>
      </c>
    </row>
    <row r="61" spans="1:24" ht="42" hidden="1" customHeight="1" x14ac:dyDescent="0.25">
      <c r="A61" s="14" t="s">
        <v>89</v>
      </c>
      <c r="B61" s="23" t="s">
        <v>90</v>
      </c>
      <c r="C61" s="15" t="s">
        <v>70</v>
      </c>
      <c r="D61" s="16">
        <f t="shared" si="34"/>
        <v>0</v>
      </c>
      <c r="E61" s="17">
        <f t="shared" si="35"/>
        <v>0</v>
      </c>
      <c r="F61" s="18">
        <f t="shared" si="36"/>
        <v>0</v>
      </c>
      <c r="G61" s="19">
        <f t="shared" si="37"/>
        <v>0</v>
      </c>
      <c r="H61" s="19"/>
      <c r="I61" s="16">
        <f t="shared" si="38"/>
        <v>0</v>
      </c>
      <c r="J61" s="17">
        <v>0</v>
      </c>
      <c r="K61" s="18">
        <v>0</v>
      </c>
      <c r="L61" s="19">
        <v>0</v>
      </c>
      <c r="M61" s="16">
        <f t="shared" si="39"/>
        <v>0</v>
      </c>
      <c r="N61" s="17">
        <v>0</v>
      </c>
      <c r="O61" s="20">
        <v>0</v>
      </c>
      <c r="P61" s="19">
        <v>0</v>
      </c>
      <c r="Q61" s="16">
        <f t="shared" si="40"/>
        <v>0</v>
      </c>
      <c r="R61" s="17">
        <v>0</v>
      </c>
      <c r="S61" s="18">
        <v>0</v>
      </c>
      <c r="T61" s="18"/>
      <c r="U61" s="18"/>
      <c r="V61" s="16">
        <f t="shared" si="41"/>
        <v>0</v>
      </c>
      <c r="W61" s="17">
        <v>0</v>
      </c>
      <c r="X61" s="18">
        <v>0</v>
      </c>
    </row>
    <row r="62" spans="1:24" ht="30.75" hidden="1" customHeight="1" x14ac:dyDescent="0.25">
      <c r="A62" s="14" t="s">
        <v>91</v>
      </c>
      <c r="B62" s="23" t="s">
        <v>92</v>
      </c>
      <c r="C62" s="15" t="s">
        <v>28</v>
      </c>
      <c r="D62" s="16">
        <f t="shared" si="34"/>
        <v>0</v>
      </c>
      <c r="E62" s="17">
        <f t="shared" si="35"/>
        <v>0</v>
      </c>
      <c r="F62" s="18">
        <f t="shared" si="36"/>
        <v>0</v>
      </c>
      <c r="G62" s="19">
        <f t="shared" si="37"/>
        <v>0</v>
      </c>
      <c r="H62" s="19"/>
      <c r="I62" s="16">
        <f t="shared" si="38"/>
        <v>0</v>
      </c>
      <c r="J62" s="17">
        <v>0</v>
      </c>
      <c r="K62" s="18">
        <v>0</v>
      </c>
      <c r="L62" s="19">
        <v>0</v>
      </c>
      <c r="M62" s="16">
        <f t="shared" si="39"/>
        <v>0</v>
      </c>
      <c r="N62" s="17">
        <v>0</v>
      </c>
      <c r="O62" s="20">
        <v>0</v>
      </c>
      <c r="P62" s="19">
        <v>0</v>
      </c>
      <c r="Q62" s="16">
        <f t="shared" si="40"/>
        <v>0</v>
      </c>
      <c r="R62" s="17">
        <v>0</v>
      </c>
      <c r="S62" s="18">
        <v>0</v>
      </c>
      <c r="T62" s="18"/>
      <c r="U62" s="18"/>
      <c r="V62" s="16">
        <f t="shared" si="41"/>
        <v>0</v>
      </c>
      <c r="W62" s="17">
        <v>0</v>
      </c>
      <c r="X62" s="18">
        <v>0</v>
      </c>
    </row>
    <row r="63" spans="1:24" ht="33.75" hidden="1" customHeight="1" x14ac:dyDescent="0.25">
      <c r="A63" s="14" t="s">
        <v>93</v>
      </c>
      <c r="B63" s="23" t="s">
        <v>188</v>
      </c>
      <c r="C63" s="15" t="s">
        <v>28</v>
      </c>
      <c r="D63" s="16">
        <f t="shared" si="34"/>
        <v>0</v>
      </c>
      <c r="E63" s="17">
        <f t="shared" si="35"/>
        <v>0</v>
      </c>
      <c r="F63" s="18">
        <f t="shared" si="36"/>
        <v>0</v>
      </c>
      <c r="G63" s="19">
        <f t="shared" si="37"/>
        <v>0</v>
      </c>
      <c r="H63" s="19"/>
      <c r="I63" s="16">
        <f t="shared" si="38"/>
        <v>0</v>
      </c>
      <c r="J63" s="17">
        <v>0</v>
      </c>
      <c r="K63" s="18">
        <v>0</v>
      </c>
      <c r="L63" s="19">
        <v>0</v>
      </c>
      <c r="M63" s="16">
        <f t="shared" si="39"/>
        <v>0</v>
      </c>
      <c r="N63" s="17">
        <v>0</v>
      </c>
      <c r="O63" s="20">
        <v>0</v>
      </c>
      <c r="P63" s="19">
        <v>0</v>
      </c>
      <c r="Q63" s="16">
        <f t="shared" si="40"/>
        <v>0</v>
      </c>
      <c r="R63" s="17">
        <v>0</v>
      </c>
      <c r="S63" s="18">
        <v>0</v>
      </c>
      <c r="T63" s="18"/>
      <c r="U63" s="18"/>
      <c r="V63" s="16">
        <f t="shared" si="41"/>
        <v>0</v>
      </c>
      <c r="W63" s="17">
        <v>0</v>
      </c>
      <c r="X63" s="18">
        <v>0</v>
      </c>
    </row>
    <row r="64" spans="1:24" ht="31.5" hidden="1" customHeight="1" x14ac:dyDescent="0.25">
      <c r="A64" s="14" t="s">
        <v>94</v>
      </c>
      <c r="B64" s="23" t="s">
        <v>189</v>
      </c>
      <c r="C64" s="15" t="s">
        <v>28</v>
      </c>
      <c r="D64" s="16">
        <f t="shared" si="34"/>
        <v>0</v>
      </c>
      <c r="E64" s="17">
        <f t="shared" si="35"/>
        <v>0</v>
      </c>
      <c r="F64" s="18">
        <f t="shared" si="36"/>
        <v>0</v>
      </c>
      <c r="G64" s="19">
        <f t="shared" si="37"/>
        <v>0</v>
      </c>
      <c r="H64" s="19"/>
      <c r="I64" s="16">
        <f t="shared" si="38"/>
        <v>0</v>
      </c>
      <c r="J64" s="17">
        <v>0</v>
      </c>
      <c r="K64" s="18">
        <v>0</v>
      </c>
      <c r="L64" s="19">
        <v>0</v>
      </c>
      <c r="M64" s="16">
        <f t="shared" si="39"/>
        <v>0</v>
      </c>
      <c r="N64" s="17">
        <v>0</v>
      </c>
      <c r="O64" s="20">
        <v>0</v>
      </c>
      <c r="P64" s="19">
        <v>0</v>
      </c>
      <c r="Q64" s="16">
        <f t="shared" si="40"/>
        <v>0</v>
      </c>
      <c r="R64" s="17">
        <v>0</v>
      </c>
      <c r="S64" s="18">
        <v>0</v>
      </c>
      <c r="T64" s="18"/>
      <c r="U64" s="18"/>
      <c r="V64" s="16">
        <f t="shared" si="41"/>
        <v>0</v>
      </c>
      <c r="W64" s="17">
        <v>0</v>
      </c>
      <c r="X64" s="18">
        <v>0</v>
      </c>
    </row>
    <row r="65" spans="1:24" ht="43.5" hidden="1" customHeight="1" x14ac:dyDescent="0.25">
      <c r="A65" s="14" t="s">
        <v>95</v>
      </c>
      <c r="B65" s="23" t="s">
        <v>190</v>
      </c>
      <c r="C65" s="15" t="s">
        <v>28</v>
      </c>
      <c r="D65" s="16">
        <f t="shared" si="34"/>
        <v>0</v>
      </c>
      <c r="E65" s="17">
        <f t="shared" si="35"/>
        <v>0</v>
      </c>
      <c r="F65" s="18">
        <f t="shared" si="36"/>
        <v>0</v>
      </c>
      <c r="G65" s="19">
        <f t="shared" si="37"/>
        <v>0</v>
      </c>
      <c r="H65" s="19"/>
      <c r="I65" s="16">
        <f t="shared" si="38"/>
        <v>0</v>
      </c>
      <c r="J65" s="17">
        <v>0</v>
      </c>
      <c r="K65" s="18">
        <v>0</v>
      </c>
      <c r="L65" s="19">
        <v>0</v>
      </c>
      <c r="M65" s="16">
        <f t="shared" si="39"/>
        <v>0</v>
      </c>
      <c r="N65" s="24">
        <v>0</v>
      </c>
      <c r="O65" s="20">
        <v>0</v>
      </c>
      <c r="P65" s="19">
        <v>0</v>
      </c>
      <c r="Q65" s="16">
        <f t="shared" si="40"/>
        <v>0</v>
      </c>
      <c r="R65" s="24">
        <v>0</v>
      </c>
      <c r="S65" s="18">
        <v>0</v>
      </c>
      <c r="T65" s="18"/>
      <c r="U65" s="18"/>
      <c r="V65" s="16">
        <f t="shared" si="41"/>
        <v>0</v>
      </c>
      <c r="W65" s="17">
        <v>0</v>
      </c>
      <c r="X65" s="18">
        <v>0</v>
      </c>
    </row>
    <row r="66" spans="1:24" hidden="1" x14ac:dyDescent="0.25">
      <c r="A66" s="33"/>
      <c r="B66" s="34" t="s">
        <v>40</v>
      </c>
      <c r="C66" s="35"/>
      <c r="D66" s="36">
        <f>D45+D46+D47+D48+D49+D50+D51+D52+D53+D54+D55+D56+D57+D58+D59+D60+D61+D62+D63+D64+D65</f>
        <v>0</v>
      </c>
      <c r="E66" s="36">
        <f t="shared" ref="E66:X66" si="42">E45+E46+E47+E48+E49+E50+E51+E52+E53+E54+E55+E56+E57+E58+E59+E60+E61+E62+E63+E64+E65</f>
        <v>0</v>
      </c>
      <c r="F66" s="36">
        <f t="shared" si="42"/>
        <v>0</v>
      </c>
      <c r="G66" s="36">
        <f t="shared" si="42"/>
        <v>0</v>
      </c>
      <c r="H66" s="36"/>
      <c r="I66" s="36">
        <f t="shared" si="42"/>
        <v>0</v>
      </c>
      <c r="J66" s="36">
        <f t="shared" si="42"/>
        <v>0</v>
      </c>
      <c r="K66" s="36">
        <f t="shared" si="42"/>
        <v>0</v>
      </c>
      <c r="L66" s="36">
        <f t="shared" si="42"/>
        <v>0</v>
      </c>
      <c r="M66" s="36">
        <f t="shared" si="42"/>
        <v>0</v>
      </c>
      <c r="N66" s="36">
        <f t="shared" si="42"/>
        <v>0</v>
      </c>
      <c r="O66" s="36">
        <f t="shared" si="42"/>
        <v>0</v>
      </c>
      <c r="P66" s="36">
        <f>P45+P46+P47+P48+P49+P51+P52+P53+P54+P55+P56+P57+P58+P59+P60+P61+P62+P63+P64+P65</f>
        <v>0</v>
      </c>
      <c r="Q66" s="36">
        <f t="shared" si="42"/>
        <v>0</v>
      </c>
      <c r="R66" s="36">
        <f t="shared" si="42"/>
        <v>0</v>
      </c>
      <c r="S66" s="36">
        <f t="shared" si="42"/>
        <v>0</v>
      </c>
      <c r="T66" s="36"/>
      <c r="U66" s="36"/>
      <c r="V66" s="36">
        <f t="shared" si="42"/>
        <v>0</v>
      </c>
      <c r="W66" s="36">
        <f t="shared" si="42"/>
        <v>0</v>
      </c>
      <c r="X66" s="36">
        <f t="shared" si="42"/>
        <v>0</v>
      </c>
    </row>
    <row r="67" spans="1:24" hidden="1" x14ac:dyDescent="0.25">
      <c r="A67" s="31" t="s">
        <v>96</v>
      </c>
      <c r="B67" s="120" t="s">
        <v>97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54.75" hidden="1" customHeight="1" x14ac:dyDescent="0.25">
      <c r="A68" s="14" t="s">
        <v>98</v>
      </c>
      <c r="B68" s="23" t="s">
        <v>99</v>
      </c>
      <c r="C68" s="15" t="s">
        <v>80</v>
      </c>
      <c r="D68" s="16">
        <f t="shared" ref="D68:D76" si="43">E68+F68+G68</f>
        <v>350000</v>
      </c>
      <c r="E68" s="17">
        <f t="shared" ref="E68:E76" si="44">J68+N68+R68+W68</f>
        <v>0</v>
      </c>
      <c r="F68" s="18">
        <f t="shared" ref="F68:F76" si="45">K68+O68+S68+X68</f>
        <v>350000</v>
      </c>
      <c r="G68" s="19">
        <f t="shared" ref="G68:G76" si="46">L68</f>
        <v>0</v>
      </c>
      <c r="H68" s="19"/>
      <c r="I68" s="16">
        <f t="shared" ref="I68:I76" si="47">J68+K68+L68</f>
        <v>0</v>
      </c>
      <c r="J68" s="17">
        <v>0</v>
      </c>
      <c r="K68" s="18">
        <v>0</v>
      </c>
      <c r="L68" s="19">
        <v>0</v>
      </c>
      <c r="M68" s="16">
        <f t="shared" ref="M68:M76" si="48">N68+O68</f>
        <v>350000</v>
      </c>
      <c r="N68" s="24">
        <v>0</v>
      </c>
      <c r="O68" s="20">
        <v>350000</v>
      </c>
      <c r="P68" s="19">
        <v>0</v>
      </c>
      <c r="Q68" s="16">
        <f t="shared" ref="Q68:Q76" si="49">R68+S68</f>
        <v>0</v>
      </c>
      <c r="R68" s="24">
        <v>0</v>
      </c>
      <c r="S68" s="18">
        <v>0</v>
      </c>
      <c r="T68" s="18"/>
      <c r="U68" s="18"/>
      <c r="V68" s="16">
        <f t="shared" ref="V68:V76" si="50">W68+X68</f>
        <v>0</v>
      </c>
      <c r="W68" s="17">
        <v>0</v>
      </c>
      <c r="X68" s="18">
        <v>0</v>
      </c>
    </row>
    <row r="69" spans="1:24" ht="44.25" hidden="1" customHeight="1" x14ac:dyDescent="0.25">
      <c r="A69" s="14" t="s">
        <v>100</v>
      </c>
      <c r="B69" s="23" t="s">
        <v>101</v>
      </c>
      <c r="C69" s="15" t="s">
        <v>80</v>
      </c>
      <c r="D69" s="16">
        <f t="shared" si="43"/>
        <v>0</v>
      </c>
      <c r="E69" s="17">
        <f t="shared" si="44"/>
        <v>0</v>
      </c>
      <c r="F69" s="18">
        <f t="shared" si="45"/>
        <v>0</v>
      </c>
      <c r="G69" s="19">
        <f t="shared" si="46"/>
        <v>0</v>
      </c>
      <c r="H69" s="19"/>
      <c r="I69" s="16">
        <f t="shared" si="47"/>
        <v>0</v>
      </c>
      <c r="J69" s="17">
        <v>0</v>
      </c>
      <c r="K69" s="18">
        <v>0</v>
      </c>
      <c r="L69" s="19">
        <v>0</v>
      </c>
      <c r="M69" s="16">
        <f t="shared" si="48"/>
        <v>0</v>
      </c>
      <c r="N69" s="24">
        <v>0</v>
      </c>
      <c r="O69" s="20">
        <v>0</v>
      </c>
      <c r="P69" s="19">
        <v>0</v>
      </c>
      <c r="Q69" s="16">
        <f t="shared" si="49"/>
        <v>0</v>
      </c>
      <c r="R69" s="24">
        <v>0</v>
      </c>
      <c r="S69" s="18">
        <v>0</v>
      </c>
      <c r="T69" s="18"/>
      <c r="U69" s="18"/>
      <c r="V69" s="16">
        <f t="shared" si="50"/>
        <v>0</v>
      </c>
      <c r="W69" s="17">
        <v>0</v>
      </c>
      <c r="X69" s="18">
        <v>0</v>
      </c>
    </row>
    <row r="70" spans="1:24" ht="38.25" hidden="1" x14ac:dyDescent="0.25">
      <c r="A70" s="14" t="s">
        <v>102</v>
      </c>
      <c r="B70" s="23" t="s">
        <v>103</v>
      </c>
      <c r="C70" s="15" t="s">
        <v>80</v>
      </c>
      <c r="D70" s="16">
        <f t="shared" si="43"/>
        <v>0</v>
      </c>
      <c r="E70" s="17">
        <f t="shared" si="44"/>
        <v>0</v>
      </c>
      <c r="F70" s="18">
        <f t="shared" si="45"/>
        <v>0</v>
      </c>
      <c r="G70" s="19">
        <f t="shared" si="46"/>
        <v>0</v>
      </c>
      <c r="H70" s="19"/>
      <c r="I70" s="16">
        <f t="shared" si="47"/>
        <v>0</v>
      </c>
      <c r="J70" s="17">
        <v>0</v>
      </c>
      <c r="K70" s="18">
        <v>0</v>
      </c>
      <c r="L70" s="19">
        <v>0</v>
      </c>
      <c r="M70" s="16">
        <f t="shared" si="48"/>
        <v>0</v>
      </c>
      <c r="N70" s="24">
        <v>0</v>
      </c>
      <c r="O70" s="20">
        <v>0</v>
      </c>
      <c r="P70" s="19">
        <v>0</v>
      </c>
      <c r="Q70" s="16">
        <f t="shared" si="49"/>
        <v>0</v>
      </c>
      <c r="R70" s="24">
        <v>0</v>
      </c>
      <c r="S70" s="18">
        <v>0</v>
      </c>
      <c r="T70" s="18"/>
      <c r="U70" s="18"/>
      <c r="V70" s="16">
        <f t="shared" si="50"/>
        <v>0</v>
      </c>
      <c r="W70" s="17">
        <v>0</v>
      </c>
      <c r="X70" s="18">
        <v>0</v>
      </c>
    </row>
    <row r="71" spans="1:24" ht="38.25" hidden="1" x14ac:dyDescent="0.25">
      <c r="A71" s="14" t="s">
        <v>104</v>
      </c>
      <c r="B71" s="23" t="s">
        <v>105</v>
      </c>
      <c r="C71" s="15" t="s">
        <v>80</v>
      </c>
      <c r="D71" s="16">
        <f t="shared" si="43"/>
        <v>0</v>
      </c>
      <c r="E71" s="17">
        <f t="shared" si="44"/>
        <v>0</v>
      </c>
      <c r="F71" s="18">
        <f t="shared" si="45"/>
        <v>0</v>
      </c>
      <c r="G71" s="19">
        <f t="shared" si="46"/>
        <v>0</v>
      </c>
      <c r="H71" s="19"/>
      <c r="I71" s="16">
        <f t="shared" si="47"/>
        <v>0</v>
      </c>
      <c r="J71" s="17">
        <v>0</v>
      </c>
      <c r="K71" s="18">
        <v>0</v>
      </c>
      <c r="L71" s="19">
        <v>0</v>
      </c>
      <c r="M71" s="16">
        <f t="shared" si="48"/>
        <v>0</v>
      </c>
      <c r="N71" s="24">
        <v>0</v>
      </c>
      <c r="O71" s="20">
        <v>0</v>
      </c>
      <c r="P71" s="19">
        <v>0</v>
      </c>
      <c r="Q71" s="16">
        <f t="shared" si="49"/>
        <v>0</v>
      </c>
      <c r="R71" s="24">
        <v>0</v>
      </c>
      <c r="S71" s="18">
        <v>0</v>
      </c>
      <c r="T71" s="18"/>
      <c r="U71" s="18"/>
      <c r="V71" s="16">
        <f t="shared" si="50"/>
        <v>0</v>
      </c>
      <c r="W71" s="17">
        <v>0</v>
      </c>
      <c r="X71" s="18">
        <v>0</v>
      </c>
    </row>
    <row r="72" spans="1:24" ht="54" hidden="1" customHeight="1" x14ac:dyDescent="0.25">
      <c r="A72" s="14" t="s">
        <v>106</v>
      </c>
      <c r="B72" s="23" t="s">
        <v>107</v>
      </c>
      <c r="C72" s="15" t="s">
        <v>70</v>
      </c>
      <c r="D72" s="16">
        <f t="shared" si="43"/>
        <v>600000</v>
      </c>
      <c r="E72" s="17">
        <f t="shared" si="44"/>
        <v>0</v>
      </c>
      <c r="F72" s="18">
        <f t="shared" si="45"/>
        <v>600000</v>
      </c>
      <c r="G72" s="19">
        <f t="shared" si="46"/>
        <v>0</v>
      </c>
      <c r="H72" s="19"/>
      <c r="I72" s="16">
        <f t="shared" si="47"/>
        <v>0</v>
      </c>
      <c r="J72" s="17">
        <v>0</v>
      </c>
      <c r="K72" s="18">
        <v>0</v>
      </c>
      <c r="L72" s="19">
        <v>0</v>
      </c>
      <c r="M72" s="16">
        <f t="shared" si="48"/>
        <v>600000</v>
      </c>
      <c r="N72" s="24">
        <v>0</v>
      </c>
      <c r="O72" s="20">
        <v>600000</v>
      </c>
      <c r="P72" s="19">
        <v>0</v>
      </c>
      <c r="Q72" s="16">
        <f t="shared" si="49"/>
        <v>0</v>
      </c>
      <c r="R72" s="24">
        <v>0</v>
      </c>
      <c r="S72" s="18">
        <v>0</v>
      </c>
      <c r="T72" s="18"/>
      <c r="U72" s="18"/>
      <c r="V72" s="16">
        <f t="shared" si="50"/>
        <v>0</v>
      </c>
      <c r="W72" s="17">
        <v>0</v>
      </c>
      <c r="X72" s="18">
        <v>0</v>
      </c>
    </row>
    <row r="73" spans="1:24" ht="42.75" hidden="1" customHeight="1" x14ac:dyDescent="0.25">
      <c r="A73" s="14" t="s">
        <v>106</v>
      </c>
      <c r="B73" s="23" t="s">
        <v>108</v>
      </c>
      <c r="C73" s="15" t="s">
        <v>80</v>
      </c>
      <c r="D73" s="16">
        <f t="shared" si="43"/>
        <v>0</v>
      </c>
      <c r="E73" s="17">
        <f t="shared" si="44"/>
        <v>0</v>
      </c>
      <c r="F73" s="18">
        <f t="shared" si="45"/>
        <v>0</v>
      </c>
      <c r="G73" s="19">
        <f t="shared" si="46"/>
        <v>0</v>
      </c>
      <c r="H73" s="19"/>
      <c r="I73" s="16">
        <f t="shared" si="47"/>
        <v>0</v>
      </c>
      <c r="J73" s="17">
        <v>0</v>
      </c>
      <c r="K73" s="18">
        <v>0</v>
      </c>
      <c r="L73" s="19">
        <v>0</v>
      </c>
      <c r="M73" s="16">
        <f t="shared" si="48"/>
        <v>0</v>
      </c>
      <c r="N73" s="24">
        <v>0</v>
      </c>
      <c r="O73" s="20">
        <v>0</v>
      </c>
      <c r="P73" s="19">
        <v>0</v>
      </c>
      <c r="Q73" s="16">
        <f t="shared" si="49"/>
        <v>0</v>
      </c>
      <c r="R73" s="24">
        <v>0</v>
      </c>
      <c r="S73" s="18">
        <v>0</v>
      </c>
      <c r="T73" s="18"/>
      <c r="U73" s="18"/>
      <c r="V73" s="16">
        <f t="shared" si="50"/>
        <v>0</v>
      </c>
      <c r="W73" s="17">
        <v>0</v>
      </c>
      <c r="X73" s="18">
        <v>0</v>
      </c>
    </row>
    <row r="74" spans="1:24" ht="44.25" hidden="1" customHeight="1" x14ac:dyDescent="0.25">
      <c r="A74" s="14" t="s">
        <v>109</v>
      </c>
      <c r="B74" s="23" t="s">
        <v>110</v>
      </c>
      <c r="C74" s="15" t="s">
        <v>80</v>
      </c>
      <c r="D74" s="16">
        <f t="shared" si="43"/>
        <v>0</v>
      </c>
      <c r="E74" s="17">
        <f t="shared" si="44"/>
        <v>0</v>
      </c>
      <c r="F74" s="18">
        <f t="shared" si="45"/>
        <v>0</v>
      </c>
      <c r="G74" s="19">
        <f t="shared" si="46"/>
        <v>0</v>
      </c>
      <c r="H74" s="19"/>
      <c r="I74" s="16">
        <f t="shared" si="47"/>
        <v>0</v>
      </c>
      <c r="J74" s="17">
        <v>0</v>
      </c>
      <c r="K74" s="18">
        <v>0</v>
      </c>
      <c r="L74" s="19">
        <v>0</v>
      </c>
      <c r="M74" s="16">
        <f t="shared" si="48"/>
        <v>0</v>
      </c>
      <c r="N74" s="24">
        <v>0</v>
      </c>
      <c r="O74" s="20">
        <v>0</v>
      </c>
      <c r="P74" s="19">
        <v>0</v>
      </c>
      <c r="Q74" s="16">
        <f t="shared" si="49"/>
        <v>0</v>
      </c>
      <c r="R74" s="24">
        <v>0</v>
      </c>
      <c r="S74" s="18">
        <v>0</v>
      </c>
      <c r="T74" s="18"/>
      <c r="U74" s="18"/>
      <c r="V74" s="16">
        <f t="shared" si="50"/>
        <v>0</v>
      </c>
      <c r="W74" s="17">
        <v>0</v>
      </c>
      <c r="X74" s="18">
        <v>0</v>
      </c>
    </row>
    <row r="75" spans="1:24" ht="43.5" hidden="1" customHeight="1" x14ac:dyDescent="0.25">
      <c r="A75" s="14" t="s">
        <v>111</v>
      </c>
      <c r="B75" s="23" t="s">
        <v>112</v>
      </c>
      <c r="C75" s="15" t="s">
        <v>80</v>
      </c>
      <c r="D75" s="16">
        <f t="shared" si="43"/>
        <v>0</v>
      </c>
      <c r="E75" s="17">
        <f t="shared" si="44"/>
        <v>0</v>
      </c>
      <c r="F75" s="18">
        <f t="shared" si="45"/>
        <v>0</v>
      </c>
      <c r="G75" s="19">
        <f t="shared" si="46"/>
        <v>0</v>
      </c>
      <c r="H75" s="19"/>
      <c r="I75" s="16">
        <f t="shared" si="47"/>
        <v>0</v>
      </c>
      <c r="J75" s="17">
        <v>0</v>
      </c>
      <c r="K75" s="18">
        <v>0</v>
      </c>
      <c r="L75" s="19">
        <v>0</v>
      </c>
      <c r="M75" s="16">
        <f t="shared" si="48"/>
        <v>0</v>
      </c>
      <c r="N75" s="24">
        <v>0</v>
      </c>
      <c r="O75" s="20">
        <v>0</v>
      </c>
      <c r="P75" s="19">
        <v>0</v>
      </c>
      <c r="Q75" s="16">
        <f t="shared" si="49"/>
        <v>0</v>
      </c>
      <c r="R75" s="24">
        <v>0</v>
      </c>
      <c r="S75" s="18">
        <v>0</v>
      </c>
      <c r="T75" s="18"/>
      <c r="U75" s="18"/>
      <c r="V75" s="16">
        <f t="shared" si="50"/>
        <v>0</v>
      </c>
      <c r="W75" s="17">
        <v>0</v>
      </c>
      <c r="X75" s="18">
        <v>0</v>
      </c>
    </row>
    <row r="76" spans="1:24" ht="36.75" hidden="1" customHeight="1" x14ac:dyDescent="0.25">
      <c r="A76" s="14" t="s">
        <v>113</v>
      </c>
      <c r="B76" s="22" t="s">
        <v>114</v>
      </c>
      <c r="C76" s="15" t="s">
        <v>80</v>
      </c>
      <c r="D76" s="16">
        <f t="shared" si="43"/>
        <v>0</v>
      </c>
      <c r="E76" s="17">
        <f t="shared" si="44"/>
        <v>0</v>
      </c>
      <c r="F76" s="18">
        <f t="shared" si="45"/>
        <v>0</v>
      </c>
      <c r="G76" s="19">
        <f t="shared" si="46"/>
        <v>0</v>
      </c>
      <c r="H76" s="19"/>
      <c r="I76" s="16">
        <f t="shared" si="47"/>
        <v>0</v>
      </c>
      <c r="J76" s="17">
        <v>0</v>
      </c>
      <c r="K76" s="18">
        <v>0</v>
      </c>
      <c r="L76" s="19">
        <v>0</v>
      </c>
      <c r="M76" s="16">
        <f t="shared" si="48"/>
        <v>0</v>
      </c>
      <c r="N76" s="17">
        <v>0</v>
      </c>
      <c r="O76" s="20">
        <v>0</v>
      </c>
      <c r="P76" s="19">
        <v>0</v>
      </c>
      <c r="Q76" s="16">
        <f t="shared" si="49"/>
        <v>0</v>
      </c>
      <c r="R76" s="24">
        <v>0</v>
      </c>
      <c r="S76" s="18">
        <v>0</v>
      </c>
      <c r="T76" s="18"/>
      <c r="U76" s="18"/>
      <c r="V76" s="16">
        <f t="shared" si="50"/>
        <v>0</v>
      </c>
      <c r="W76" s="17">
        <v>0</v>
      </c>
      <c r="X76" s="18">
        <v>0</v>
      </c>
    </row>
    <row r="77" spans="1:24" hidden="1" x14ac:dyDescent="0.25">
      <c r="A77" s="33"/>
      <c r="B77" s="34" t="s">
        <v>40</v>
      </c>
      <c r="C77" s="35"/>
      <c r="D77" s="30">
        <f>D68+D69+D70+D71+D72+D73+D74+D75+D76</f>
        <v>950000</v>
      </c>
      <c r="E77" s="30">
        <f t="shared" ref="E77:X77" si="51">E68+E69+E70+E71+E72+E73+E74+E75+E76</f>
        <v>0</v>
      </c>
      <c r="F77" s="30">
        <f t="shared" si="51"/>
        <v>950000</v>
      </c>
      <c r="G77" s="30">
        <f t="shared" si="51"/>
        <v>0</v>
      </c>
      <c r="H77" s="30"/>
      <c r="I77" s="30">
        <f t="shared" si="51"/>
        <v>0</v>
      </c>
      <c r="J77" s="30">
        <f t="shared" si="51"/>
        <v>0</v>
      </c>
      <c r="K77" s="30">
        <f t="shared" si="51"/>
        <v>0</v>
      </c>
      <c r="L77" s="30">
        <f t="shared" si="51"/>
        <v>0</v>
      </c>
      <c r="M77" s="30">
        <f t="shared" si="51"/>
        <v>950000</v>
      </c>
      <c r="N77" s="30">
        <f t="shared" si="51"/>
        <v>0</v>
      </c>
      <c r="O77" s="30">
        <f t="shared" si="51"/>
        <v>950000</v>
      </c>
      <c r="P77" s="30">
        <f>P68+P69+P70+P71+P72+P73+P74+P76</f>
        <v>0</v>
      </c>
      <c r="Q77" s="30">
        <f t="shared" si="51"/>
        <v>0</v>
      </c>
      <c r="R77" s="30">
        <f t="shared" si="51"/>
        <v>0</v>
      </c>
      <c r="S77" s="30">
        <f t="shared" si="51"/>
        <v>0</v>
      </c>
      <c r="T77" s="30"/>
      <c r="U77" s="30"/>
      <c r="V77" s="30">
        <f t="shared" si="51"/>
        <v>0</v>
      </c>
      <c r="W77" s="30">
        <f t="shared" si="51"/>
        <v>0</v>
      </c>
      <c r="X77" s="30">
        <f t="shared" si="51"/>
        <v>0</v>
      </c>
    </row>
    <row r="78" spans="1:24" hidden="1" x14ac:dyDescent="0.25">
      <c r="A78" s="31" t="s">
        <v>115</v>
      </c>
      <c r="B78" s="120" t="s">
        <v>116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ht="45" hidden="1" customHeight="1" x14ac:dyDescent="0.25">
      <c r="A79" s="14" t="s">
        <v>117</v>
      </c>
      <c r="B79" s="23" t="s">
        <v>118</v>
      </c>
      <c r="C79" s="15" t="s">
        <v>80</v>
      </c>
      <c r="D79" s="16">
        <f t="shared" ref="D79:D83" si="52">E79+F79+G79</f>
        <v>0</v>
      </c>
      <c r="E79" s="17">
        <f t="shared" ref="E79:F83" si="53">J79+N79+R79+W79</f>
        <v>0</v>
      </c>
      <c r="F79" s="18">
        <f t="shared" si="53"/>
        <v>0</v>
      </c>
      <c r="G79" s="19">
        <f t="shared" ref="G79:G83" si="54">L79</f>
        <v>0</v>
      </c>
      <c r="H79" s="19"/>
      <c r="I79" s="16">
        <f t="shared" ref="I79:I83" si="55">J79+K79+L79</f>
        <v>0</v>
      </c>
      <c r="J79" s="17">
        <v>0</v>
      </c>
      <c r="K79" s="18">
        <v>0</v>
      </c>
      <c r="L79" s="19">
        <v>0</v>
      </c>
      <c r="M79" s="16">
        <f>N79+O79</f>
        <v>0</v>
      </c>
      <c r="N79" s="24">
        <v>0</v>
      </c>
      <c r="O79" s="20">
        <v>0</v>
      </c>
      <c r="P79" s="19">
        <v>0</v>
      </c>
      <c r="Q79" s="16">
        <f>R79+S79</f>
        <v>0</v>
      </c>
      <c r="R79" s="24">
        <v>0</v>
      </c>
      <c r="S79" s="18">
        <v>0</v>
      </c>
      <c r="T79" s="18"/>
      <c r="U79" s="18"/>
      <c r="V79" s="16">
        <f t="shared" ref="V79:V83" si="56">W79+X79</f>
        <v>0</v>
      </c>
      <c r="W79" s="17">
        <v>0</v>
      </c>
      <c r="X79" s="18">
        <v>0</v>
      </c>
    </row>
    <row r="80" spans="1:24" ht="38.25" hidden="1" x14ac:dyDescent="0.25">
      <c r="A80" s="14" t="s">
        <v>119</v>
      </c>
      <c r="B80" s="23" t="s">
        <v>120</v>
      </c>
      <c r="C80" s="15" t="s">
        <v>80</v>
      </c>
      <c r="D80" s="16">
        <f t="shared" si="52"/>
        <v>0</v>
      </c>
      <c r="E80" s="17">
        <f t="shared" si="53"/>
        <v>0</v>
      </c>
      <c r="F80" s="18">
        <f t="shared" si="53"/>
        <v>0</v>
      </c>
      <c r="G80" s="19">
        <f t="shared" si="54"/>
        <v>0</v>
      </c>
      <c r="H80" s="19"/>
      <c r="I80" s="16">
        <f t="shared" si="55"/>
        <v>0</v>
      </c>
      <c r="J80" s="17">
        <v>0</v>
      </c>
      <c r="K80" s="18">
        <v>0</v>
      </c>
      <c r="L80" s="19">
        <v>0</v>
      </c>
      <c r="M80" s="16">
        <f>N80+O80</f>
        <v>0</v>
      </c>
      <c r="N80" s="24">
        <v>0</v>
      </c>
      <c r="O80" s="20">
        <v>0</v>
      </c>
      <c r="P80" s="19">
        <v>0</v>
      </c>
      <c r="Q80" s="16">
        <f>R80+S80</f>
        <v>0</v>
      </c>
      <c r="R80" s="24">
        <v>0</v>
      </c>
      <c r="S80" s="18">
        <v>0</v>
      </c>
      <c r="T80" s="18"/>
      <c r="U80" s="18"/>
      <c r="V80" s="16">
        <f t="shared" si="56"/>
        <v>0</v>
      </c>
      <c r="W80" s="17">
        <v>0</v>
      </c>
      <c r="X80" s="18">
        <v>0</v>
      </c>
    </row>
    <row r="81" spans="1:24" ht="40.5" hidden="1" customHeight="1" x14ac:dyDescent="0.25">
      <c r="A81" s="14" t="s">
        <v>121</v>
      </c>
      <c r="B81" s="23" t="s">
        <v>122</v>
      </c>
      <c r="C81" s="15" t="s">
        <v>80</v>
      </c>
      <c r="D81" s="16">
        <f t="shared" si="52"/>
        <v>0</v>
      </c>
      <c r="E81" s="17">
        <f t="shared" si="53"/>
        <v>0</v>
      </c>
      <c r="F81" s="18">
        <f t="shared" si="53"/>
        <v>0</v>
      </c>
      <c r="G81" s="19">
        <f t="shared" si="54"/>
        <v>0</v>
      </c>
      <c r="H81" s="19"/>
      <c r="I81" s="16">
        <f t="shared" si="55"/>
        <v>0</v>
      </c>
      <c r="J81" s="17">
        <v>0</v>
      </c>
      <c r="K81" s="18">
        <v>0</v>
      </c>
      <c r="L81" s="19">
        <v>0</v>
      </c>
      <c r="M81" s="16">
        <f>N81+O81</f>
        <v>0</v>
      </c>
      <c r="N81" s="24">
        <v>0</v>
      </c>
      <c r="O81" s="20">
        <v>0</v>
      </c>
      <c r="P81" s="19">
        <v>0</v>
      </c>
      <c r="Q81" s="16">
        <f>R81+S81</f>
        <v>0</v>
      </c>
      <c r="R81" s="24">
        <v>0</v>
      </c>
      <c r="S81" s="18">
        <v>0</v>
      </c>
      <c r="T81" s="18"/>
      <c r="U81" s="18"/>
      <c r="V81" s="16">
        <f t="shared" si="56"/>
        <v>0</v>
      </c>
      <c r="W81" s="17">
        <v>0</v>
      </c>
      <c r="X81" s="18">
        <v>0</v>
      </c>
    </row>
    <row r="82" spans="1:24" ht="59.25" hidden="1" customHeight="1" x14ac:dyDescent="0.25">
      <c r="A82" s="14" t="s">
        <v>123</v>
      </c>
      <c r="B82" s="23" t="s">
        <v>124</v>
      </c>
      <c r="C82" s="15" t="s">
        <v>80</v>
      </c>
      <c r="D82" s="16">
        <f t="shared" si="52"/>
        <v>0</v>
      </c>
      <c r="E82" s="17">
        <f t="shared" si="53"/>
        <v>0</v>
      </c>
      <c r="F82" s="18">
        <f t="shared" si="53"/>
        <v>0</v>
      </c>
      <c r="G82" s="19">
        <f t="shared" si="54"/>
        <v>0</v>
      </c>
      <c r="H82" s="19"/>
      <c r="I82" s="16">
        <f t="shared" si="55"/>
        <v>0</v>
      </c>
      <c r="J82" s="17">
        <v>0</v>
      </c>
      <c r="K82" s="18">
        <v>0</v>
      </c>
      <c r="L82" s="19">
        <v>0</v>
      </c>
      <c r="M82" s="16">
        <f>N82+O82</f>
        <v>0</v>
      </c>
      <c r="N82" s="24">
        <v>0</v>
      </c>
      <c r="O82" s="20">
        <v>0</v>
      </c>
      <c r="P82" s="19">
        <v>0</v>
      </c>
      <c r="Q82" s="16">
        <f>R82+S82</f>
        <v>0</v>
      </c>
      <c r="R82" s="24">
        <v>0</v>
      </c>
      <c r="S82" s="18">
        <v>0</v>
      </c>
      <c r="T82" s="18"/>
      <c r="U82" s="18"/>
      <c r="V82" s="16">
        <f t="shared" si="56"/>
        <v>0</v>
      </c>
      <c r="W82" s="17">
        <v>0</v>
      </c>
      <c r="X82" s="18">
        <v>0</v>
      </c>
    </row>
    <row r="83" spans="1:24" ht="44.25" hidden="1" customHeight="1" x14ac:dyDescent="0.25">
      <c r="A83" s="14" t="s">
        <v>125</v>
      </c>
      <c r="B83" s="23" t="s">
        <v>126</v>
      </c>
      <c r="C83" s="15" t="s">
        <v>70</v>
      </c>
      <c r="D83" s="16">
        <f t="shared" si="52"/>
        <v>0</v>
      </c>
      <c r="E83" s="17">
        <f t="shared" si="53"/>
        <v>0</v>
      </c>
      <c r="F83" s="18">
        <f t="shared" si="53"/>
        <v>0</v>
      </c>
      <c r="G83" s="19">
        <f t="shared" si="54"/>
        <v>0</v>
      </c>
      <c r="H83" s="19"/>
      <c r="I83" s="16">
        <f t="shared" si="55"/>
        <v>0</v>
      </c>
      <c r="J83" s="17">
        <v>0</v>
      </c>
      <c r="K83" s="18">
        <v>0</v>
      </c>
      <c r="L83" s="19">
        <v>0</v>
      </c>
      <c r="M83" s="16">
        <f>N83+O83</f>
        <v>0</v>
      </c>
      <c r="N83" s="24">
        <v>0</v>
      </c>
      <c r="O83" s="20">
        <v>0</v>
      </c>
      <c r="P83" s="19">
        <v>0</v>
      </c>
      <c r="Q83" s="16">
        <f>R83+S83</f>
        <v>0</v>
      </c>
      <c r="R83" s="24">
        <v>0</v>
      </c>
      <c r="S83" s="18">
        <v>0</v>
      </c>
      <c r="T83" s="18"/>
      <c r="U83" s="18"/>
      <c r="V83" s="16">
        <f t="shared" si="56"/>
        <v>0</v>
      </c>
      <c r="W83" s="17">
        <v>0</v>
      </c>
      <c r="X83" s="18">
        <v>0</v>
      </c>
    </row>
    <row r="84" spans="1:24" hidden="1" x14ac:dyDescent="0.25">
      <c r="A84" s="33"/>
      <c r="B84" s="34" t="s">
        <v>40</v>
      </c>
      <c r="C84" s="35"/>
      <c r="D84" s="30">
        <f>D79+D80+D81+D82+D83</f>
        <v>0</v>
      </c>
      <c r="E84" s="30">
        <f t="shared" ref="E84:X84" si="57">E79+E80+E81+E82+E83</f>
        <v>0</v>
      </c>
      <c r="F84" s="30">
        <f t="shared" si="57"/>
        <v>0</v>
      </c>
      <c r="G84" s="30">
        <f t="shared" si="57"/>
        <v>0</v>
      </c>
      <c r="H84" s="30"/>
      <c r="I84" s="30">
        <f t="shared" si="57"/>
        <v>0</v>
      </c>
      <c r="J84" s="30">
        <f t="shared" si="57"/>
        <v>0</v>
      </c>
      <c r="K84" s="30">
        <f t="shared" si="57"/>
        <v>0</v>
      </c>
      <c r="L84" s="30">
        <f t="shared" si="57"/>
        <v>0</v>
      </c>
      <c r="M84" s="30">
        <f t="shared" si="57"/>
        <v>0</v>
      </c>
      <c r="N84" s="30">
        <f t="shared" si="57"/>
        <v>0</v>
      </c>
      <c r="O84" s="30">
        <f t="shared" si="57"/>
        <v>0</v>
      </c>
      <c r="P84" s="30">
        <f>P79+P80+P81+P82+P83</f>
        <v>0</v>
      </c>
      <c r="Q84" s="30">
        <f t="shared" si="57"/>
        <v>0</v>
      </c>
      <c r="R84" s="30">
        <f t="shared" si="57"/>
        <v>0</v>
      </c>
      <c r="S84" s="30">
        <f t="shared" si="57"/>
        <v>0</v>
      </c>
      <c r="T84" s="30"/>
      <c r="U84" s="30"/>
      <c r="V84" s="30">
        <f t="shared" si="57"/>
        <v>0</v>
      </c>
      <c r="W84" s="30">
        <f t="shared" si="57"/>
        <v>0</v>
      </c>
      <c r="X84" s="30">
        <f t="shared" si="57"/>
        <v>0</v>
      </c>
    </row>
    <row r="85" spans="1:24" hidden="1" x14ac:dyDescent="0.25">
      <c r="A85" s="31" t="s">
        <v>127</v>
      </c>
      <c r="B85" s="120" t="s">
        <v>128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ht="31.5" hidden="1" customHeight="1" x14ac:dyDescent="0.25">
      <c r="A86" s="14" t="s">
        <v>129</v>
      </c>
      <c r="B86" s="23" t="s">
        <v>130</v>
      </c>
      <c r="C86" s="15" t="s">
        <v>28</v>
      </c>
      <c r="D86" s="16">
        <f t="shared" ref="D86:D96" si="58">E86+F86+G86</f>
        <v>0</v>
      </c>
      <c r="E86" s="17">
        <f t="shared" ref="E86:E96" si="59">J86+N86+R86+W86</f>
        <v>0</v>
      </c>
      <c r="F86" s="18">
        <f t="shared" ref="F86:F96" si="60">K86+O86+S86+X86</f>
        <v>0</v>
      </c>
      <c r="G86" s="19">
        <f t="shared" ref="G86:G96" si="61">L86</f>
        <v>0</v>
      </c>
      <c r="H86" s="19"/>
      <c r="I86" s="16">
        <f t="shared" ref="I86:I96" si="62">J86+K86+L86</f>
        <v>0</v>
      </c>
      <c r="J86" s="17">
        <v>0</v>
      </c>
      <c r="K86" s="18">
        <v>0</v>
      </c>
      <c r="L86" s="19">
        <v>0</v>
      </c>
      <c r="M86" s="16">
        <f t="shared" ref="M86:M96" si="63">N86+O86</f>
        <v>0</v>
      </c>
      <c r="N86" s="17">
        <v>0</v>
      </c>
      <c r="O86" s="20">
        <v>0</v>
      </c>
      <c r="P86" s="19">
        <v>0</v>
      </c>
      <c r="Q86" s="16">
        <f t="shared" ref="Q86:Q96" si="64">R86+S86</f>
        <v>0</v>
      </c>
      <c r="R86" s="17">
        <v>0</v>
      </c>
      <c r="S86" s="18">
        <v>0</v>
      </c>
      <c r="T86" s="18"/>
      <c r="U86" s="18"/>
      <c r="V86" s="16">
        <f t="shared" ref="V86:V96" si="65">W86+X86</f>
        <v>0</v>
      </c>
      <c r="W86" s="17">
        <v>0</v>
      </c>
      <c r="X86" s="18">
        <v>0</v>
      </c>
    </row>
    <row r="87" spans="1:24" ht="67.5" hidden="1" customHeight="1" x14ac:dyDescent="0.25">
      <c r="A87" s="14" t="s">
        <v>131</v>
      </c>
      <c r="B87" s="23" t="s">
        <v>132</v>
      </c>
      <c r="C87" s="15" t="s">
        <v>80</v>
      </c>
      <c r="D87" s="16">
        <f t="shared" si="58"/>
        <v>0</v>
      </c>
      <c r="E87" s="17">
        <f t="shared" si="59"/>
        <v>0</v>
      </c>
      <c r="F87" s="18">
        <f t="shared" si="60"/>
        <v>0</v>
      </c>
      <c r="G87" s="19">
        <f t="shared" si="61"/>
        <v>0</v>
      </c>
      <c r="H87" s="19"/>
      <c r="I87" s="16">
        <f t="shared" si="62"/>
        <v>0</v>
      </c>
      <c r="J87" s="17">
        <v>0</v>
      </c>
      <c r="K87" s="18">
        <v>0</v>
      </c>
      <c r="L87" s="19">
        <v>0</v>
      </c>
      <c r="M87" s="16">
        <f t="shared" si="63"/>
        <v>0</v>
      </c>
      <c r="N87" s="17">
        <v>0</v>
      </c>
      <c r="O87" s="20">
        <v>0</v>
      </c>
      <c r="P87" s="19">
        <v>0</v>
      </c>
      <c r="Q87" s="16">
        <f t="shared" si="64"/>
        <v>0</v>
      </c>
      <c r="R87" s="17">
        <v>0</v>
      </c>
      <c r="S87" s="18">
        <v>0</v>
      </c>
      <c r="T87" s="18"/>
      <c r="U87" s="18"/>
      <c r="V87" s="16">
        <f t="shared" si="65"/>
        <v>0</v>
      </c>
      <c r="W87" s="17">
        <v>0</v>
      </c>
      <c r="X87" s="18">
        <v>0</v>
      </c>
    </row>
    <row r="88" spans="1:24" ht="70.5" hidden="1" customHeight="1" x14ac:dyDescent="0.25">
      <c r="A88" s="14" t="s">
        <v>133</v>
      </c>
      <c r="B88" s="23" t="s">
        <v>134</v>
      </c>
      <c r="C88" s="15" t="s">
        <v>70</v>
      </c>
      <c r="D88" s="16">
        <f t="shared" si="58"/>
        <v>0</v>
      </c>
      <c r="E88" s="17">
        <f t="shared" si="59"/>
        <v>0</v>
      </c>
      <c r="F88" s="18">
        <f t="shared" si="60"/>
        <v>0</v>
      </c>
      <c r="G88" s="19">
        <f t="shared" si="61"/>
        <v>0</v>
      </c>
      <c r="H88" s="19"/>
      <c r="I88" s="16">
        <f t="shared" si="62"/>
        <v>0</v>
      </c>
      <c r="J88" s="17">
        <v>0</v>
      </c>
      <c r="K88" s="18">
        <v>0</v>
      </c>
      <c r="L88" s="19">
        <v>0</v>
      </c>
      <c r="M88" s="16">
        <f t="shared" si="63"/>
        <v>0</v>
      </c>
      <c r="N88" s="17">
        <v>0</v>
      </c>
      <c r="O88" s="20">
        <v>0</v>
      </c>
      <c r="P88" s="19">
        <v>0</v>
      </c>
      <c r="Q88" s="16">
        <f t="shared" si="64"/>
        <v>0</v>
      </c>
      <c r="R88" s="17">
        <v>0</v>
      </c>
      <c r="S88" s="18">
        <v>0</v>
      </c>
      <c r="T88" s="18"/>
      <c r="U88" s="18"/>
      <c r="V88" s="16">
        <f t="shared" si="65"/>
        <v>0</v>
      </c>
      <c r="W88" s="17">
        <v>0</v>
      </c>
      <c r="X88" s="18">
        <v>0</v>
      </c>
    </row>
    <row r="89" spans="1:24" ht="47.25" hidden="1" customHeight="1" x14ac:dyDescent="0.25">
      <c r="A89" s="14" t="s">
        <v>135</v>
      </c>
      <c r="B89" s="23" t="s">
        <v>136</v>
      </c>
      <c r="C89" s="15" t="s">
        <v>70</v>
      </c>
      <c r="D89" s="16">
        <f t="shared" si="58"/>
        <v>0</v>
      </c>
      <c r="E89" s="17">
        <f t="shared" si="59"/>
        <v>0</v>
      </c>
      <c r="F89" s="18">
        <f t="shared" si="60"/>
        <v>0</v>
      </c>
      <c r="G89" s="19">
        <f t="shared" si="61"/>
        <v>0</v>
      </c>
      <c r="H89" s="19"/>
      <c r="I89" s="16">
        <f t="shared" si="62"/>
        <v>0</v>
      </c>
      <c r="J89" s="17">
        <v>0</v>
      </c>
      <c r="K89" s="18">
        <v>0</v>
      </c>
      <c r="L89" s="19">
        <v>0</v>
      </c>
      <c r="M89" s="16">
        <f t="shared" si="63"/>
        <v>0</v>
      </c>
      <c r="N89" s="17">
        <v>0</v>
      </c>
      <c r="O89" s="20">
        <v>0</v>
      </c>
      <c r="P89" s="19">
        <v>0</v>
      </c>
      <c r="Q89" s="16">
        <f t="shared" si="64"/>
        <v>0</v>
      </c>
      <c r="R89" s="17">
        <v>0</v>
      </c>
      <c r="S89" s="18">
        <v>0</v>
      </c>
      <c r="T89" s="18"/>
      <c r="U89" s="18"/>
      <c r="V89" s="16">
        <f t="shared" si="65"/>
        <v>0</v>
      </c>
      <c r="W89" s="17">
        <v>0</v>
      </c>
      <c r="X89" s="18">
        <v>0</v>
      </c>
    </row>
    <row r="90" spans="1:24" ht="79.5" hidden="1" customHeight="1" x14ac:dyDescent="0.25">
      <c r="A90" s="14" t="s">
        <v>137</v>
      </c>
      <c r="B90" s="23" t="s">
        <v>138</v>
      </c>
      <c r="C90" s="15" t="s">
        <v>139</v>
      </c>
      <c r="D90" s="16">
        <f t="shared" si="58"/>
        <v>0</v>
      </c>
      <c r="E90" s="17">
        <f t="shared" si="59"/>
        <v>0</v>
      </c>
      <c r="F90" s="18">
        <f t="shared" si="60"/>
        <v>0</v>
      </c>
      <c r="G90" s="19">
        <f t="shared" si="61"/>
        <v>0</v>
      </c>
      <c r="H90" s="19"/>
      <c r="I90" s="16">
        <f t="shared" si="62"/>
        <v>0</v>
      </c>
      <c r="J90" s="17">
        <v>0</v>
      </c>
      <c r="K90" s="18">
        <v>0</v>
      </c>
      <c r="L90" s="19">
        <v>0</v>
      </c>
      <c r="M90" s="16">
        <f t="shared" si="63"/>
        <v>0</v>
      </c>
      <c r="N90" s="17">
        <v>0</v>
      </c>
      <c r="O90" s="20">
        <v>0</v>
      </c>
      <c r="P90" s="19">
        <v>0</v>
      </c>
      <c r="Q90" s="16">
        <f t="shared" si="64"/>
        <v>0</v>
      </c>
      <c r="R90" s="17">
        <v>0</v>
      </c>
      <c r="S90" s="18">
        <v>0</v>
      </c>
      <c r="T90" s="18"/>
      <c r="U90" s="18"/>
      <c r="V90" s="16">
        <f t="shared" si="65"/>
        <v>0</v>
      </c>
      <c r="W90" s="17">
        <v>0</v>
      </c>
      <c r="X90" s="18">
        <v>0</v>
      </c>
    </row>
    <row r="91" spans="1:24" ht="45" hidden="1" customHeight="1" x14ac:dyDescent="0.25">
      <c r="A91" s="14" t="s">
        <v>140</v>
      </c>
      <c r="B91" s="23" t="s">
        <v>141</v>
      </c>
      <c r="C91" s="15" t="s">
        <v>80</v>
      </c>
      <c r="D91" s="16">
        <f t="shared" si="58"/>
        <v>0</v>
      </c>
      <c r="E91" s="17">
        <f t="shared" si="59"/>
        <v>0</v>
      </c>
      <c r="F91" s="18">
        <f t="shared" si="60"/>
        <v>0</v>
      </c>
      <c r="G91" s="19">
        <f t="shared" si="61"/>
        <v>0</v>
      </c>
      <c r="H91" s="19"/>
      <c r="I91" s="16">
        <f t="shared" si="62"/>
        <v>0</v>
      </c>
      <c r="J91" s="17">
        <v>0</v>
      </c>
      <c r="K91" s="18">
        <v>0</v>
      </c>
      <c r="L91" s="19">
        <v>0</v>
      </c>
      <c r="M91" s="16">
        <f t="shared" si="63"/>
        <v>0</v>
      </c>
      <c r="N91" s="24">
        <v>0</v>
      </c>
      <c r="O91" s="20">
        <v>0</v>
      </c>
      <c r="P91" s="19">
        <v>0</v>
      </c>
      <c r="Q91" s="16">
        <f t="shared" si="64"/>
        <v>0</v>
      </c>
      <c r="R91" s="24">
        <v>0</v>
      </c>
      <c r="S91" s="18">
        <v>0</v>
      </c>
      <c r="T91" s="18"/>
      <c r="U91" s="18"/>
      <c r="V91" s="16">
        <f t="shared" si="65"/>
        <v>0</v>
      </c>
      <c r="W91" s="17">
        <v>0</v>
      </c>
      <c r="X91" s="18">
        <v>0</v>
      </c>
    </row>
    <row r="92" spans="1:24" ht="38.25" hidden="1" x14ac:dyDescent="0.25">
      <c r="A92" s="14" t="s">
        <v>142</v>
      </c>
      <c r="B92" s="23" t="s">
        <v>143</v>
      </c>
      <c r="C92" s="15" t="s">
        <v>80</v>
      </c>
      <c r="D92" s="16">
        <f t="shared" si="58"/>
        <v>0</v>
      </c>
      <c r="E92" s="17">
        <f t="shared" si="59"/>
        <v>0</v>
      </c>
      <c r="F92" s="18">
        <f t="shared" si="60"/>
        <v>0</v>
      </c>
      <c r="G92" s="19">
        <f t="shared" si="61"/>
        <v>0</v>
      </c>
      <c r="H92" s="19"/>
      <c r="I92" s="16">
        <f t="shared" si="62"/>
        <v>0</v>
      </c>
      <c r="J92" s="17">
        <v>0</v>
      </c>
      <c r="K92" s="18">
        <v>0</v>
      </c>
      <c r="L92" s="19">
        <v>0</v>
      </c>
      <c r="M92" s="16">
        <f t="shared" si="63"/>
        <v>0</v>
      </c>
      <c r="N92" s="24">
        <v>0</v>
      </c>
      <c r="O92" s="20">
        <v>0</v>
      </c>
      <c r="P92" s="19">
        <v>0</v>
      </c>
      <c r="Q92" s="16">
        <f t="shared" si="64"/>
        <v>0</v>
      </c>
      <c r="R92" s="24">
        <v>0</v>
      </c>
      <c r="S92" s="18">
        <v>0</v>
      </c>
      <c r="T92" s="18"/>
      <c r="U92" s="18"/>
      <c r="V92" s="16">
        <f t="shared" si="65"/>
        <v>0</v>
      </c>
      <c r="W92" s="17">
        <v>0</v>
      </c>
      <c r="X92" s="18">
        <v>0</v>
      </c>
    </row>
    <row r="93" spans="1:24" ht="78" hidden="1" customHeight="1" x14ac:dyDescent="0.25">
      <c r="A93" s="14" t="s">
        <v>144</v>
      </c>
      <c r="B93" s="23" t="s">
        <v>145</v>
      </c>
      <c r="C93" s="15" t="s">
        <v>191</v>
      </c>
      <c r="D93" s="16">
        <f t="shared" si="58"/>
        <v>0</v>
      </c>
      <c r="E93" s="17">
        <f t="shared" si="59"/>
        <v>0</v>
      </c>
      <c r="F93" s="18">
        <f t="shared" si="60"/>
        <v>0</v>
      </c>
      <c r="G93" s="19">
        <f t="shared" si="61"/>
        <v>0</v>
      </c>
      <c r="H93" s="19"/>
      <c r="I93" s="16">
        <f t="shared" si="62"/>
        <v>0</v>
      </c>
      <c r="J93" s="17">
        <v>0</v>
      </c>
      <c r="K93" s="18">
        <v>0</v>
      </c>
      <c r="L93" s="19">
        <v>0</v>
      </c>
      <c r="M93" s="16">
        <f t="shared" si="63"/>
        <v>0</v>
      </c>
      <c r="N93" s="24">
        <v>0</v>
      </c>
      <c r="O93" s="20">
        <v>0</v>
      </c>
      <c r="P93" s="19">
        <v>0</v>
      </c>
      <c r="Q93" s="16">
        <f t="shared" si="64"/>
        <v>0</v>
      </c>
      <c r="R93" s="17">
        <v>0</v>
      </c>
      <c r="S93" s="18">
        <v>0</v>
      </c>
      <c r="T93" s="18"/>
      <c r="U93" s="18"/>
      <c r="V93" s="16">
        <f t="shared" si="65"/>
        <v>0</v>
      </c>
      <c r="W93" s="17">
        <v>0</v>
      </c>
      <c r="X93" s="18">
        <v>0</v>
      </c>
    </row>
    <row r="94" spans="1:24" ht="39.75" hidden="1" customHeight="1" x14ac:dyDescent="0.25">
      <c r="A94" s="14" t="s">
        <v>146</v>
      </c>
      <c r="B94" s="23" t="s">
        <v>147</v>
      </c>
      <c r="C94" s="15" t="s">
        <v>148</v>
      </c>
      <c r="D94" s="16">
        <f t="shared" si="58"/>
        <v>0</v>
      </c>
      <c r="E94" s="17">
        <f t="shared" si="59"/>
        <v>0</v>
      </c>
      <c r="F94" s="18">
        <f t="shared" si="60"/>
        <v>0</v>
      </c>
      <c r="G94" s="19">
        <f t="shared" si="61"/>
        <v>0</v>
      </c>
      <c r="H94" s="19"/>
      <c r="I94" s="16">
        <f t="shared" si="62"/>
        <v>0</v>
      </c>
      <c r="J94" s="17">
        <v>0</v>
      </c>
      <c r="K94" s="18">
        <v>0</v>
      </c>
      <c r="L94" s="19">
        <v>0</v>
      </c>
      <c r="M94" s="16">
        <f t="shared" si="63"/>
        <v>0</v>
      </c>
      <c r="N94" s="24">
        <v>0</v>
      </c>
      <c r="O94" s="20">
        <v>0</v>
      </c>
      <c r="P94" s="19">
        <v>0</v>
      </c>
      <c r="Q94" s="16">
        <f t="shared" si="64"/>
        <v>0</v>
      </c>
      <c r="R94" s="24">
        <v>0</v>
      </c>
      <c r="S94" s="18">
        <v>0</v>
      </c>
      <c r="T94" s="18"/>
      <c r="U94" s="18"/>
      <c r="V94" s="16">
        <f t="shared" si="65"/>
        <v>0</v>
      </c>
      <c r="W94" s="17">
        <v>0</v>
      </c>
      <c r="X94" s="18">
        <v>0</v>
      </c>
    </row>
    <row r="95" spans="1:24" ht="57" hidden="1" customHeight="1" x14ac:dyDescent="0.25">
      <c r="A95" s="14" t="s">
        <v>149</v>
      </c>
      <c r="B95" s="23" t="s">
        <v>150</v>
      </c>
      <c r="C95" s="15" t="s">
        <v>148</v>
      </c>
      <c r="D95" s="16">
        <f t="shared" si="58"/>
        <v>0</v>
      </c>
      <c r="E95" s="17">
        <f t="shared" si="59"/>
        <v>0</v>
      </c>
      <c r="F95" s="18">
        <f t="shared" si="60"/>
        <v>0</v>
      </c>
      <c r="G95" s="19">
        <f t="shared" si="61"/>
        <v>0</v>
      </c>
      <c r="H95" s="19"/>
      <c r="I95" s="16">
        <f t="shared" si="62"/>
        <v>0</v>
      </c>
      <c r="J95" s="17">
        <v>0</v>
      </c>
      <c r="K95" s="18">
        <v>0</v>
      </c>
      <c r="L95" s="19">
        <v>0</v>
      </c>
      <c r="M95" s="16">
        <f t="shared" si="63"/>
        <v>0</v>
      </c>
      <c r="N95" s="24">
        <v>0</v>
      </c>
      <c r="O95" s="20">
        <v>0</v>
      </c>
      <c r="P95" s="19">
        <v>0</v>
      </c>
      <c r="Q95" s="16">
        <f t="shared" si="64"/>
        <v>0</v>
      </c>
      <c r="R95" s="24">
        <v>0</v>
      </c>
      <c r="S95" s="18">
        <v>0</v>
      </c>
      <c r="T95" s="18"/>
      <c r="U95" s="18"/>
      <c r="V95" s="16">
        <f t="shared" si="65"/>
        <v>0</v>
      </c>
      <c r="W95" s="17">
        <v>0</v>
      </c>
      <c r="X95" s="18">
        <v>0</v>
      </c>
    </row>
    <row r="96" spans="1:24" ht="38.25" hidden="1" x14ac:dyDescent="0.25">
      <c r="A96" s="14" t="s">
        <v>151</v>
      </c>
      <c r="B96" s="23" t="s">
        <v>152</v>
      </c>
      <c r="C96" s="15" t="s">
        <v>148</v>
      </c>
      <c r="D96" s="16">
        <f t="shared" si="58"/>
        <v>0</v>
      </c>
      <c r="E96" s="17">
        <f t="shared" si="59"/>
        <v>0</v>
      </c>
      <c r="F96" s="18">
        <f t="shared" si="60"/>
        <v>0</v>
      </c>
      <c r="G96" s="19">
        <f t="shared" si="61"/>
        <v>0</v>
      </c>
      <c r="H96" s="19"/>
      <c r="I96" s="16">
        <f t="shared" si="62"/>
        <v>0</v>
      </c>
      <c r="J96" s="17">
        <v>0</v>
      </c>
      <c r="K96" s="18">
        <v>0</v>
      </c>
      <c r="L96" s="19">
        <v>0</v>
      </c>
      <c r="M96" s="16">
        <f t="shared" si="63"/>
        <v>0</v>
      </c>
      <c r="N96" s="24">
        <v>0</v>
      </c>
      <c r="O96" s="20">
        <v>0</v>
      </c>
      <c r="P96" s="19">
        <v>0</v>
      </c>
      <c r="Q96" s="16">
        <f t="shared" si="64"/>
        <v>0</v>
      </c>
      <c r="R96" s="24">
        <v>0</v>
      </c>
      <c r="S96" s="18">
        <v>0</v>
      </c>
      <c r="T96" s="18"/>
      <c r="U96" s="18"/>
      <c r="V96" s="16">
        <f t="shared" si="65"/>
        <v>0</v>
      </c>
      <c r="W96" s="17">
        <v>0</v>
      </c>
      <c r="X96" s="18">
        <v>0</v>
      </c>
    </row>
    <row r="97" spans="1:24" ht="15.75" hidden="1" customHeight="1" x14ac:dyDescent="0.25">
      <c r="A97" s="33"/>
      <c r="B97" s="29" t="s">
        <v>40</v>
      </c>
      <c r="C97" s="35"/>
      <c r="D97" s="30">
        <f>D86+D87+D88+D89+D90+D91+D92+D93+D94+D95+D96</f>
        <v>0</v>
      </c>
      <c r="E97" s="30">
        <f t="shared" ref="E97:X97" si="66">E86+E87+E88+E89+E90+E91+E92+E93+E94+E95+E96</f>
        <v>0</v>
      </c>
      <c r="F97" s="30">
        <f t="shared" si="66"/>
        <v>0</v>
      </c>
      <c r="G97" s="30">
        <f t="shared" si="66"/>
        <v>0</v>
      </c>
      <c r="H97" s="30"/>
      <c r="I97" s="30">
        <f t="shared" si="66"/>
        <v>0</v>
      </c>
      <c r="J97" s="30">
        <f t="shared" si="66"/>
        <v>0</v>
      </c>
      <c r="K97" s="30">
        <f t="shared" si="66"/>
        <v>0</v>
      </c>
      <c r="L97" s="30">
        <f t="shared" si="66"/>
        <v>0</v>
      </c>
      <c r="M97" s="30">
        <f t="shared" si="66"/>
        <v>0</v>
      </c>
      <c r="N97" s="30">
        <f t="shared" si="66"/>
        <v>0</v>
      </c>
      <c r="O97" s="30">
        <f t="shared" si="66"/>
        <v>0</v>
      </c>
      <c r="P97" s="30">
        <f>P86+P87+P88+P89+P90+P91+P92+P93+P94+P95+P96</f>
        <v>0</v>
      </c>
      <c r="Q97" s="30">
        <f t="shared" si="66"/>
        <v>0</v>
      </c>
      <c r="R97" s="30">
        <f t="shared" si="66"/>
        <v>0</v>
      </c>
      <c r="S97" s="30">
        <f t="shared" si="66"/>
        <v>0</v>
      </c>
      <c r="T97" s="30"/>
      <c r="U97" s="30"/>
      <c r="V97" s="30">
        <f t="shared" si="66"/>
        <v>0</v>
      </c>
      <c r="W97" s="30">
        <f t="shared" si="66"/>
        <v>0</v>
      </c>
      <c r="X97" s="30">
        <f t="shared" si="66"/>
        <v>0</v>
      </c>
    </row>
    <row r="98" spans="1:24" hidden="1" x14ac:dyDescent="0.25">
      <c r="A98" s="31" t="s">
        <v>153</v>
      </c>
      <c r="B98" s="120" t="s">
        <v>154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ht="33" hidden="1" customHeight="1" x14ac:dyDescent="0.25">
      <c r="A99" s="5" t="s">
        <v>155</v>
      </c>
      <c r="B99" s="37" t="s">
        <v>156</v>
      </c>
      <c r="C99" s="15" t="s">
        <v>157</v>
      </c>
      <c r="D99" s="16">
        <f t="shared" ref="D99:D122" si="67">E99+F99+G99</f>
        <v>0</v>
      </c>
      <c r="E99" s="17">
        <f t="shared" ref="E99:E122" si="68">J99+N99+R99+W99</f>
        <v>0</v>
      </c>
      <c r="F99" s="18">
        <f t="shared" ref="F99:F122" si="69">K99+O99+S99+X99</f>
        <v>0</v>
      </c>
      <c r="G99" s="19">
        <f t="shared" ref="G99:G115" si="70">L99+P99</f>
        <v>0</v>
      </c>
      <c r="H99" s="19"/>
      <c r="I99" s="16">
        <f t="shared" ref="I99:I122" si="71">J99+K99+L99</f>
        <v>0</v>
      </c>
      <c r="J99" s="38">
        <v>0</v>
      </c>
      <c r="K99" s="39">
        <v>0</v>
      </c>
      <c r="L99" s="40">
        <v>0</v>
      </c>
      <c r="M99" s="16">
        <f t="shared" ref="M99:M102" si="72">N99+O99+P99</f>
        <v>0</v>
      </c>
      <c r="N99" s="38">
        <v>0</v>
      </c>
      <c r="O99" s="41">
        <v>0</v>
      </c>
      <c r="P99" s="19">
        <v>0</v>
      </c>
      <c r="Q99" s="16">
        <f t="shared" ref="Q99:Q122" si="73">R99+S99</f>
        <v>0</v>
      </c>
      <c r="R99" s="38">
        <v>0</v>
      </c>
      <c r="S99" s="39">
        <v>0</v>
      </c>
      <c r="T99" s="39"/>
      <c r="U99" s="39"/>
      <c r="V99" s="16">
        <f t="shared" ref="V99:V122" si="74">W99+X99</f>
        <v>0</v>
      </c>
      <c r="W99" s="38">
        <v>0</v>
      </c>
      <c r="X99" s="39">
        <v>0</v>
      </c>
    </row>
    <row r="100" spans="1:24" ht="24.75" hidden="1" customHeight="1" x14ac:dyDescent="0.25">
      <c r="A100" s="108" t="s">
        <v>158</v>
      </c>
      <c r="B100" s="133" t="s">
        <v>159</v>
      </c>
      <c r="C100" s="15" t="s">
        <v>208</v>
      </c>
      <c r="D100" s="16">
        <f t="shared" si="67"/>
        <v>0</v>
      </c>
      <c r="E100" s="17">
        <f t="shared" si="68"/>
        <v>0</v>
      </c>
      <c r="F100" s="18">
        <f t="shared" si="69"/>
        <v>0</v>
      </c>
      <c r="G100" s="19">
        <f t="shared" si="70"/>
        <v>0</v>
      </c>
      <c r="H100" s="19"/>
      <c r="I100" s="16">
        <f t="shared" si="71"/>
        <v>0</v>
      </c>
      <c r="J100" s="17">
        <v>0</v>
      </c>
      <c r="K100" s="18">
        <v>0</v>
      </c>
      <c r="L100" s="19">
        <v>0</v>
      </c>
      <c r="M100" s="16">
        <f t="shared" si="72"/>
        <v>0</v>
      </c>
      <c r="N100" s="17">
        <v>0</v>
      </c>
      <c r="O100" s="20">
        <v>0</v>
      </c>
      <c r="P100" s="19">
        <v>0</v>
      </c>
      <c r="Q100" s="16">
        <f t="shared" si="73"/>
        <v>0</v>
      </c>
      <c r="R100" s="24">
        <v>0</v>
      </c>
      <c r="S100" s="18">
        <v>0</v>
      </c>
      <c r="T100" s="18"/>
      <c r="U100" s="18"/>
      <c r="V100" s="16">
        <f t="shared" si="74"/>
        <v>0</v>
      </c>
      <c r="W100" s="17">
        <v>0</v>
      </c>
      <c r="X100" s="18">
        <v>0</v>
      </c>
    </row>
    <row r="101" spans="1:24" ht="24" hidden="1" customHeight="1" x14ac:dyDescent="0.25">
      <c r="A101" s="130"/>
      <c r="B101" s="132"/>
      <c r="C101" s="15" t="s">
        <v>209</v>
      </c>
      <c r="D101" s="16">
        <f t="shared" si="67"/>
        <v>0</v>
      </c>
      <c r="E101" s="17">
        <f t="shared" si="68"/>
        <v>0</v>
      </c>
      <c r="F101" s="18">
        <f t="shared" si="69"/>
        <v>0</v>
      </c>
      <c r="G101" s="19">
        <f t="shared" si="70"/>
        <v>0</v>
      </c>
      <c r="H101" s="19"/>
      <c r="I101" s="16">
        <f t="shared" si="71"/>
        <v>0</v>
      </c>
      <c r="J101" s="17">
        <v>0</v>
      </c>
      <c r="K101" s="18">
        <v>0</v>
      </c>
      <c r="L101" s="19">
        <v>0</v>
      </c>
      <c r="M101" s="16">
        <f t="shared" si="72"/>
        <v>0</v>
      </c>
      <c r="N101" s="17">
        <v>0</v>
      </c>
      <c r="O101" s="20">
        <v>0</v>
      </c>
      <c r="P101" s="19">
        <v>0</v>
      </c>
      <c r="Q101" s="16">
        <f t="shared" si="73"/>
        <v>0</v>
      </c>
      <c r="R101" s="24">
        <v>0</v>
      </c>
      <c r="S101" s="18">
        <v>0</v>
      </c>
      <c r="T101" s="18"/>
      <c r="U101" s="18"/>
      <c r="V101" s="16">
        <f t="shared" si="74"/>
        <v>0</v>
      </c>
      <c r="W101" s="17">
        <v>0</v>
      </c>
      <c r="X101" s="18">
        <v>0</v>
      </c>
    </row>
    <row r="102" spans="1:24" ht="30" hidden="1" customHeight="1" x14ac:dyDescent="0.25">
      <c r="A102" s="109" t="s">
        <v>160</v>
      </c>
      <c r="B102" s="131" t="s">
        <v>161</v>
      </c>
      <c r="C102" s="15" t="s">
        <v>208</v>
      </c>
      <c r="D102" s="16">
        <f t="shared" si="67"/>
        <v>167337.46</v>
      </c>
      <c r="E102" s="17">
        <f t="shared" si="68"/>
        <v>0</v>
      </c>
      <c r="F102" s="18">
        <f t="shared" si="69"/>
        <v>0</v>
      </c>
      <c r="G102" s="19">
        <f t="shared" si="70"/>
        <v>167337.46</v>
      </c>
      <c r="H102" s="19"/>
      <c r="I102" s="16">
        <f t="shared" si="71"/>
        <v>167337.46</v>
      </c>
      <c r="J102" s="17">
        <v>0</v>
      </c>
      <c r="K102" s="18">
        <v>0</v>
      </c>
      <c r="L102" s="42">
        <v>167337.46</v>
      </c>
      <c r="M102" s="16">
        <f t="shared" si="72"/>
        <v>0</v>
      </c>
      <c r="N102" s="24">
        <v>0</v>
      </c>
      <c r="O102" s="20">
        <v>0</v>
      </c>
      <c r="P102" s="19">
        <v>0</v>
      </c>
      <c r="Q102" s="16">
        <f t="shared" si="73"/>
        <v>0</v>
      </c>
      <c r="R102" s="24">
        <v>0</v>
      </c>
      <c r="S102" s="18">
        <v>0</v>
      </c>
      <c r="T102" s="18"/>
      <c r="U102" s="18"/>
      <c r="V102" s="16">
        <f t="shared" si="74"/>
        <v>0</v>
      </c>
      <c r="W102" s="17">
        <v>0</v>
      </c>
      <c r="X102" s="18">
        <v>0</v>
      </c>
    </row>
    <row r="103" spans="1:24" ht="30.75" hidden="1" customHeight="1" x14ac:dyDescent="0.25">
      <c r="A103" s="109"/>
      <c r="B103" s="131"/>
      <c r="C103" s="15" t="s">
        <v>209</v>
      </c>
      <c r="D103" s="16">
        <f t="shared" si="67"/>
        <v>10753226.860000001</v>
      </c>
      <c r="E103" s="17">
        <f t="shared" si="68"/>
        <v>0</v>
      </c>
      <c r="F103" s="18">
        <f t="shared" si="69"/>
        <v>10687466.800000001</v>
      </c>
      <c r="G103" s="19">
        <f t="shared" si="70"/>
        <v>65760.06</v>
      </c>
      <c r="H103" s="19"/>
      <c r="I103" s="16">
        <f t="shared" si="71"/>
        <v>182626.86</v>
      </c>
      <c r="J103" s="17">
        <v>0</v>
      </c>
      <c r="K103" s="18">
        <v>116866.8</v>
      </c>
      <c r="L103" s="42">
        <v>65760.06</v>
      </c>
      <c r="M103" s="16">
        <f>N103+O103+P103</f>
        <v>10570600</v>
      </c>
      <c r="N103" s="24">
        <v>0</v>
      </c>
      <c r="O103" s="20">
        <v>10570600</v>
      </c>
      <c r="P103" s="19">
        <v>0</v>
      </c>
      <c r="Q103" s="16">
        <f t="shared" si="73"/>
        <v>0</v>
      </c>
      <c r="R103" s="17">
        <v>0</v>
      </c>
      <c r="S103" s="18">
        <v>0</v>
      </c>
      <c r="T103" s="18"/>
      <c r="U103" s="18"/>
      <c r="V103" s="16">
        <f t="shared" si="74"/>
        <v>0</v>
      </c>
      <c r="W103" s="17">
        <v>0</v>
      </c>
      <c r="X103" s="18">
        <v>0</v>
      </c>
    </row>
    <row r="104" spans="1:24" ht="27.75" hidden="1" customHeight="1" x14ac:dyDescent="0.25">
      <c r="A104" s="109"/>
      <c r="B104" s="131"/>
      <c r="C104" s="15" t="s">
        <v>210</v>
      </c>
      <c r="D104" s="16">
        <f t="shared" si="67"/>
        <v>3960947</v>
      </c>
      <c r="E104" s="17">
        <f t="shared" si="68"/>
        <v>2502000</v>
      </c>
      <c r="F104" s="18">
        <f t="shared" si="69"/>
        <v>1359991</v>
      </c>
      <c r="G104" s="19">
        <f t="shared" si="70"/>
        <v>98956</v>
      </c>
      <c r="H104" s="19"/>
      <c r="I104" s="16">
        <f t="shared" si="71"/>
        <v>160947</v>
      </c>
      <c r="J104" s="17">
        <v>0</v>
      </c>
      <c r="K104" s="18">
        <v>61991</v>
      </c>
      <c r="L104" s="42">
        <v>98956</v>
      </c>
      <c r="M104" s="16">
        <f t="shared" ref="M104:M122" si="75">N104+O104+P104</f>
        <v>0</v>
      </c>
      <c r="N104" s="17">
        <v>0</v>
      </c>
      <c r="O104" s="20">
        <v>0</v>
      </c>
      <c r="P104" s="19">
        <v>0</v>
      </c>
      <c r="Q104" s="16">
        <f t="shared" si="73"/>
        <v>3800000</v>
      </c>
      <c r="R104" s="17">
        <v>2502000</v>
      </c>
      <c r="S104" s="18">
        <v>1298000</v>
      </c>
      <c r="T104" s="18"/>
      <c r="U104" s="18"/>
      <c r="V104" s="16">
        <f t="shared" si="74"/>
        <v>0</v>
      </c>
      <c r="W104" s="17">
        <v>0</v>
      </c>
      <c r="X104" s="18">
        <v>0</v>
      </c>
    </row>
    <row r="105" spans="1:24" ht="24" hidden="1" customHeight="1" x14ac:dyDescent="0.25">
      <c r="A105" s="109"/>
      <c r="B105" s="131"/>
      <c r="C105" s="15" t="s">
        <v>211</v>
      </c>
      <c r="D105" s="16">
        <f t="shared" si="67"/>
        <v>6226408.79</v>
      </c>
      <c r="E105" s="17">
        <f t="shared" si="68"/>
        <v>6000000</v>
      </c>
      <c r="F105" s="18">
        <f t="shared" si="69"/>
        <v>30000</v>
      </c>
      <c r="G105" s="19">
        <f t="shared" si="70"/>
        <v>196408.79</v>
      </c>
      <c r="H105" s="19"/>
      <c r="I105" s="16">
        <f t="shared" si="71"/>
        <v>211817.76</v>
      </c>
      <c r="J105" s="17">
        <v>0</v>
      </c>
      <c r="K105" s="18">
        <v>30000</v>
      </c>
      <c r="L105" s="42">
        <v>181817.76</v>
      </c>
      <c r="M105" s="16">
        <f t="shared" si="75"/>
        <v>14591.03</v>
      </c>
      <c r="N105" s="17">
        <v>0</v>
      </c>
      <c r="O105" s="20">
        <v>0</v>
      </c>
      <c r="P105" s="19">
        <v>14591.03</v>
      </c>
      <c r="Q105" s="16">
        <f t="shared" si="73"/>
        <v>0</v>
      </c>
      <c r="R105" s="17">
        <v>0</v>
      </c>
      <c r="S105" s="18">
        <v>0</v>
      </c>
      <c r="T105" s="18"/>
      <c r="U105" s="18"/>
      <c r="V105" s="16">
        <f t="shared" si="74"/>
        <v>6000000</v>
      </c>
      <c r="W105" s="17">
        <v>6000000</v>
      </c>
      <c r="X105" s="18">
        <v>0</v>
      </c>
    </row>
    <row r="106" spans="1:24" ht="27" hidden="1" customHeight="1" x14ac:dyDescent="0.25">
      <c r="A106" s="109"/>
      <c r="B106" s="131"/>
      <c r="C106" s="15" t="s">
        <v>212</v>
      </c>
      <c r="D106" s="16">
        <f t="shared" si="67"/>
        <v>28446</v>
      </c>
      <c r="E106" s="17">
        <f t="shared" si="68"/>
        <v>0</v>
      </c>
      <c r="F106" s="18">
        <f t="shared" si="69"/>
        <v>0</v>
      </c>
      <c r="G106" s="19">
        <f t="shared" si="70"/>
        <v>28446</v>
      </c>
      <c r="H106" s="19"/>
      <c r="I106" s="16">
        <f t="shared" si="71"/>
        <v>28446</v>
      </c>
      <c r="J106" s="17">
        <v>0</v>
      </c>
      <c r="K106" s="43">
        <v>0</v>
      </c>
      <c r="L106" s="19">
        <v>28446</v>
      </c>
      <c r="M106" s="16">
        <f t="shared" si="75"/>
        <v>0</v>
      </c>
      <c r="N106" s="17">
        <v>0</v>
      </c>
      <c r="O106" s="20">
        <v>0</v>
      </c>
      <c r="P106" s="19">
        <v>0</v>
      </c>
      <c r="Q106" s="16">
        <f t="shared" si="73"/>
        <v>0</v>
      </c>
      <c r="R106" s="17">
        <v>0</v>
      </c>
      <c r="S106" s="18">
        <v>0</v>
      </c>
      <c r="T106" s="18"/>
      <c r="U106" s="18"/>
      <c r="V106" s="16">
        <f t="shared" si="74"/>
        <v>0</v>
      </c>
      <c r="W106" s="17">
        <v>0</v>
      </c>
      <c r="X106" s="18">
        <v>0</v>
      </c>
    </row>
    <row r="107" spans="1:24" ht="29.25" hidden="1" customHeight="1" x14ac:dyDescent="0.25">
      <c r="A107" s="109"/>
      <c r="B107" s="131"/>
      <c r="C107" s="15" t="s">
        <v>213</v>
      </c>
      <c r="D107" s="16">
        <f t="shared" si="67"/>
        <v>240515.98</v>
      </c>
      <c r="E107" s="17">
        <f t="shared" si="68"/>
        <v>0</v>
      </c>
      <c r="F107" s="18">
        <f t="shared" si="69"/>
        <v>26590</v>
      </c>
      <c r="G107" s="19">
        <f t="shared" si="70"/>
        <v>213925.98</v>
      </c>
      <c r="H107" s="19"/>
      <c r="I107" s="16">
        <f t="shared" si="71"/>
        <v>225385.5</v>
      </c>
      <c r="J107" s="17">
        <v>0</v>
      </c>
      <c r="K107" s="18">
        <v>26590</v>
      </c>
      <c r="L107" s="19">
        <v>198795.5</v>
      </c>
      <c r="M107" s="16">
        <f t="shared" si="75"/>
        <v>15130.48</v>
      </c>
      <c r="N107" s="24">
        <v>0</v>
      </c>
      <c r="O107" s="20">
        <v>0</v>
      </c>
      <c r="P107" s="19">
        <v>15130.48</v>
      </c>
      <c r="Q107" s="16">
        <f t="shared" si="73"/>
        <v>0</v>
      </c>
      <c r="R107" s="17">
        <v>0</v>
      </c>
      <c r="S107" s="18">
        <v>0</v>
      </c>
      <c r="T107" s="18"/>
      <c r="U107" s="18"/>
      <c r="V107" s="16">
        <f t="shared" si="74"/>
        <v>0</v>
      </c>
      <c r="W107" s="17">
        <v>0</v>
      </c>
      <c r="X107" s="18">
        <v>0</v>
      </c>
    </row>
    <row r="108" spans="1:24" ht="27.75" hidden="1" customHeight="1" x14ac:dyDescent="0.25">
      <c r="A108" s="130"/>
      <c r="B108" s="132"/>
      <c r="C108" s="15" t="s">
        <v>214</v>
      </c>
      <c r="D108" s="16">
        <f t="shared" si="67"/>
        <v>450608.83999999997</v>
      </c>
      <c r="E108" s="17">
        <f t="shared" si="68"/>
        <v>0</v>
      </c>
      <c r="F108" s="18">
        <f t="shared" si="69"/>
        <v>306543</v>
      </c>
      <c r="G108" s="19">
        <f t="shared" si="70"/>
        <v>144065.84</v>
      </c>
      <c r="H108" s="19"/>
      <c r="I108" s="16">
        <f t="shared" si="71"/>
        <v>439537.44</v>
      </c>
      <c r="J108" s="17">
        <v>0</v>
      </c>
      <c r="K108" s="18">
        <v>306543</v>
      </c>
      <c r="L108" s="19">
        <v>132994.44</v>
      </c>
      <c r="M108" s="16">
        <f t="shared" si="75"/>
        <v>11071.4</v>
      </c>
      <c r="N108" s="24">
        <v>0</v>
      </c>
      <c r="O108" s="20">
        <v>0</v>
      </c>
      <c r="P108" s="19">
        <v>11071.4</v>
      </c>
      <c r="Q108" s="16">
        <f t="shared" si="73"/>
        <v>0</v>
      </c>
      <c r="R108" s="17">
        <v>0</v>
      </c>
      <c r="S108" s="18">
        <v>0</v>
      </c>
      <c r="T108" s="18"/>
      <c r="U108" s="18"/>
      <c r="V108" s="16">
        <f t="shared" si="74"/>
        <v>0</v>
      </c>
      <c r="W108" s="17">
        <v>0</v>
      </c>
      <c r="X108" s="18">
        <v>0</v>
      </c>
    </row>
    <row r="109" spans="1:24" ht="25.5" hidden="1" customHeight="1" x14ac:dyDescent="0.25">
      <c r="A109" s="109" t="s">
        <v>162</v>
      </c>
      <c r="B109" s="131" t="s">
        <v>163</v>
      </c>
      <c r="C109" s="15" t="s">
        <v>208</v>
      </c>
      <c r="D109" s="16">
        <f t="shared" si="67"/>
        <v>0</v>
      </c>
      <c r="E109" s="17">
        <f t="shared" si="68"/>
        <v>0</v>
      </c>
      <c r="F109" s="18">
        <f t="shared" si="69"/>
        <v>0</v>
      </c>
      <c r="G109" s="19">
        <f t="shared" si="70"/>
        <v>0</v>
      </c>
      <c r="H109" s="19"/>
      <c r="I109" s="16">
        <f t="shared" si="71"/>
        <v>0</v>
      </c>
      <c r="J109" s="17">
        <v>0</v>
      </c>
      <c r="K109" s="18">
        <v>0</v>
      </c>
      <c r="L109" s="19">
        <v>0</v>
      </c>
      <c r="M109" s="16">
        <f t="shared" si="75"/>
        <v>0</v>
      </c>
      <c r="N109" s="17">
        <v>0</v>
      </c>
      <c r="O109" s="20">
        <v>0</v>
      </c>
      <c r="P109" s="19">
        <v>0</v>
      </c>
      <c r="Q109" s="16">
        <f t="shared" si="73"/>
        <v>0</v>
      </c>
      <c r="R109" s="24">
        <v>0</v>
      </c>
      <c r="S109" s="18">
        <v>0</v>
      </c>
      <c r="T109" s="18"/>
      <c r="U109" s="18"/>
      <c r="V109" s="16">
        <f t="shared" si="74"/>
        <v>0</v>
      </c>
      <c r="W109" s="17">
        <v>0</v>
      </c>
      <c r="X109" s="18">
        <v>0</v>
      </c>
    </row>
    <row r="110" spans="1:24" ht="24" hidden="1" customHeight="1" x14ac:dyDescent="0.25">
      <c r="A110" s="109"/>
      <c r="B110" s="131"/>
      <c r="C110" s="15" t="s">
        <v>209</v>
      </c>
      <c r="D110" s="16">
        <f t="shared" si="67"/>
        <v>2800000</v>
      </c>
      <c r="E110" s="17">
        <f t="shared" si="68"/>
        <v>1435300</v>
      </c>
      <c r="F110" s="18">
        <f t="shared" si="69"/>
        <v>1364700</v>
      </c>
      <c r="G110" s="19">
        <f t="shared" si="70"/>
        <v>0</v>
      </c>
      <c r="H110" s="19"/>
      <c r="I110" s="16">
        <f t="shared" si="71"/>
        <v>0</v>
      </c>
      <c r="J110" s="17">
        <v>0</v>
      </c>
      <c r="K110" s="18">
        <v>0</v>
      </c>
      <c r="L110" s="19">
        <v>0</v>
      </c>
      <c r="M110" s="16">
        <f t="shared" si="75"/>
        <v>2800000</v>
      </c>
      <c r="N110" s="24">
        <v>1435300</v>
      </c>
      <c r="O110" s="20">
        <v>1364700</v>
      </c>
      <c r="P110" s="19">
        <v>0</v>
      </c>
      <c r="Q110" s="16">
        <f t="shared" si="73"/>
        <v>0</v>
      </c>
      <c r="R110" s="17">
        <v>0</v>
      </c>
      <c r="S110" s="18">
        <v>0</v>
      </c>
      <c r="T110" s="18"/>
      <c r="U110" s="18"/>
      <c r="V110" s="16">
        <f t="shared" si="74"/>
        <v>0</v>
      </c>
      <c r="W110" s="17">
        <v>0</v>
      </c>
      <c r="X110" s="18">
        <v>0</v>
      </c>
    </row>
    <row r="111" spans="1:24" ht="26.25" hidden="1" customHeight="1" x14ac:dyDescent="0.25">
      <c r="A111" s="109"/>
      <c r="B111" s="131"/>
      <c r="C111" s="15" t="s">
        <v>211</v>
      </c>
      <c r="D111" s="16">
        <f t="shared" si="67"/>
        <v>1582000</v>
      </c>
      <c r="E111" s="17">
        <f t="shared" si="68"/>
        <v>1582000</v>
      </c>
      <c r="F111" s="18">
        <f t="shared" si="69"/>
        <v>0</v>
      </c>
      <c r="G111" s="19">
        <f t="shared" si="70"/>
        <v>0</v>
      </c>
      <c r="H111" s="19"/>
      <c r="I111" s="16">
        <f t="shared" si="71"/>
        <v>0</v>
      </c>
      <c r="J111" s="17">
        <v>0</v>
      </c>
      <c r="K111" s="18">
        <v>0</v>
      </c>
      <c r="L111" s="19">
        <v>0</v>
      </c>
      <c r="M111" s="16">
        <f t="shared" si="75"/>
        <v>0</v>
      </c>
      <c r="N111" s="17">
        <v>0</v>
      </c>
      <c r="O111" s="20">
        <v>0</v>
      </c>
      <c r="P111" s="19">
        <v>0</v>
      </c>
      <c r="Q111" s="16">
        <f t="shared" si="73"/>
        <v>0</v>
      </c>
      <c r="R111" s="17">
        <v>0</v>
      </c>
      <c r="S111" s="18">
        <v>0</v>
      </c>
      <c r="T111" s="18"/>
      <c r="U111" s="18"/>
      <c r="V111" s="16">
        <f t="shared" si="74"/>
        <v>1582000</v>
      </c>
      <c r="W111" s="24">
        <v>1582000</v>
      </c>
      <c r="X111" s="18">
        <v>0</v>
      </c>
    </row>
    <row r="112" spans="1:24" ht="28.5" hidden="1" customHeight="1" x14ac:dyDescent="0.25">
      <c r="A112" s="109"/>
      <c r="B112" s="131"/>
      <c r="C112" s="15" t="s">
        <v>212</v>
      </c>
      <c r="D112" s="16">
        <f t="shared" si="67"/>
        <v>1582000</v>
      </c>
      <c r="E112" s="17">
        <f t="shared" si="68"/>
        <v>1582000</v>
      </c>
      <c r="F112" s="18">
        <f t="shared" si="69"/>
        <v>0</v>
      </c>
      <c r="G112" s="19">
        <f t="shared" si="70"/>
        <v>0</v>
      </c>
      <c r="H112" s="19"/>
      <c r="I112" s="16">
        <f t="shared" si="71"/>
        <v>0</v>
      </c>
      <c r="J112" s="17">
        <v>0</v>
      </c>
      <c r="K112" s="18">
        <v>0</v>
      </c>
      <c r="L112" s="19">
        <v>0</v>
      </c>
      <c r="M112" s="16">
        <f t="shared" si="75"/>
        <v>0</v>
      </c>
      <c r="N112" s="17">
        <v>0</v>
      </c>
      <c r="O112" s="20">
        <v>0</v>
      </c>
      <c r="P112" s="19">
        <v>0</v>
      </c>
      <c r="Q112" s="16">
        <f t="shared" si="73"/>
        <v>0</v>
      </c>
      <c r="R112" s="17">
        <v>0</v>
      </c>
      <c r="S112" s="18">
        <v>0</v>
      </c>
      <c r="T112" s="18"/>
      <c r="U112" s="18"/>
      <c r="V112" s="16">
        <f t="shared" si="74"/>
        <v>1582000</v>
      </c>
      <c r="W112" s="24">
        <v>1582000</v>
      </c>
      <c r="X112" s="18">
        <v>0</v>
      </c>
    </row>
    <row r="113" spans="1:24" ht="25.5" hidden="1" customHeight="1" x14ac:dyDescent="0.25">
      <c r="A113" s="109"/>
      <c r="B113" s="131"/>
      <c r="C113" s="15" t="s">
        <v>213</v>
      </c>
      <c r="D113" s="16">
        <f t="shared" si="67"/>
        <v>1582000</v>
      </c>
      <c r="E113" s="17">
        <f t="shared" si="68"/>
        <v>1582000</v>
      </c>
      <c r="F113" s="18">
        <f t="shared" si="69"/>
        <v>0</v>
      </c>
      <c r="G113" s="19">
        <f t="shared" si="70"/>
        <v>0</v>
      </c>
      <c r="H113" s="19"/>
      <c r="I113" s="16">
        <f t="shared" si="71"/>
        <v>0</v>
      </c>
      <c r="J113" s="17">
        <v>0</v>
      </c>
      <c r="K113" s="18">
        <v>0</v>
      </c>
      <c r="L113" s="19">
        <v>0</v>
      </c>
      <c r="M113" s="16">
        <f t="shared" si="75"/>
        <v>0</v>
      </c>
      <c r="N113" s="17">
        <v>0</v>
      </c>
      <c r="O113" s="20">
        <v>0</v>
      </c>
      <c r="P113" s="19">
        <v>0</v>
      </c>
      <c r="Q113" s="16">
        <f t="shared" si="73"/>
        <v>0</v>
      </c>
      <c r="R113" s="17">
        <v>0</v>
      </c>
      <c r="S113" s="18">
        <v>0</v>
      </c>
      <c r="T113" s="18"/>
      <c r="U113" s="18"/>
      <c r="V113" s="16">
        <f t="shared" si="74"/>
        <v>1582000</v>
      </c>
      <c r="W113" s="24">
        <v>1582000</v>
      </c>
      <c r="X113" s="18">
        <v>0</v>
      </c>
    </row>
    <row r="114" spans="1:24" ht="26.25" hidden="1" customHeight="1" x14ac:dyDescent="0.25">
      <c r="A114" s="130"/>
      <c r="B114" s="132"/>
      <c r="C114" s="15" t="s">
        <v>214</v>
      </c>
      <c r="D114" s="16">
        <f t="shared" si="67"/>
        <v>1582000</v>
      </c>
      <c r="E114" s="17">
        <f t="shared" si="68"/>
        <v>1582000</v>
      </c>
      <c r="F114" s="18">
        <f t="shared" si="69"/>
        <v>0</v>
      </c>
      <c r="G114" s="19">
        <f t="shared" si="70"/>
        <v>0</v>
      </c>
      <c r="H114" s="19"/>
      <c r="I114" s="16">
        <f t="shared" si="71"/>
        <v>0</v>
      </c>
      <c r="J114" s="17">
        <v>0</v>
      </c>
      <c r="K114" s="18">
        <v>0</v>
      </c>
      <c r="L114" s="19">
        <v>0</v>
      </c>
      <c r="M114" s="16">
        <f t="shared" si="75"/>
        <v>0</v>
      </c>
      <c r="N114" s="17">
        <v>0</v>
      </c>
      <c r="O114" s="20">
        <v>0</v>
      </c>
      <c r="P114" s="19">
        <v>0</v>
      </c>
      <c r="Q114" s="16">
        <f t="shared" si="73"/>
        <v>0</v>
      </c>
      <c r="R114" s="17">
        <v>0</v>
      </c>
      <c r="S114" s="18">
        <v>0</v>
      </c>
      <c r="T114" s="18"/>
      <c r="U114" s="18"/>
      <c r="V114" s="16">
        <f t="shared" si="74"/>
        <v>1582000</v>
      </c>
      <c r="W114" s="24">
        <v>1582000</v>
      </c>
      <c r="X114" s="18">
        <v>0</v>
      </c>
    </row>
    <row r="115" spans="1:24" ht="26.25" hidden="1" customHeight="1" x14ac:dyDescent="0.25">
      <c r="A115" s="109" t="s">
        <v>164</v>
      </c>
      <c r="B115" s="131" t="s">
        <v>165</v>
      </c>
      <c r="C115" s="15" t="s">
        <v>208</v>
      </c>
      <c r="D115" s="16">
        <f t="shared" si="67"/>
        <v>2938000</v>
      </c>
      <c r="E115" s="17">
        <f t="shared" si="68"/>
        <v>0</v>
      </c>
      <c r="F115" s="18">
        <f t="shared" si="69"/>
        <v>2938000</v>
      </c>
      <c r="G115" s="19">
        <f t="shared" si="70"/>
        <v>0</v>
      </c>
      <c r="H115" s="19"/>
      <c r="I115" s="16">
        <f t="shared" si="71"/>
        <v>1734000</v>
      </c>
      <c r="J115" s="32">
        <v>0</v>
      </c>
      <c r="K115" s="44">
        <v>1734000</v>
      </c>
      <c r="L115" s="45">
        <v>0</v>
      </c>
      <c r="M115" s="16">
        <f t="shared" si="75"/>
        <v>0</v>
      </c>
      <c r="N115" s="32">
        <v>0</v>
      </c>
      <c r="O115" s="46">
        <v>0</v>
      </c>
      <c r="P115" s="19">
        <v>0</v>
      </c>
      <c r="Q115" s="16">
        <f t="shared" si="73"/>
        <v>1204000</v>
      </c>
      <c r="R115" s="24">
        <v>0</v>
      </c>
      <c r="S115" s="44">
        <v>1204000</v>
      </c>
      <c r="T115" s="44"/>
      <c r="U115" s="44"/>
      <c r="V115" s="16">
        <f t="shared" si="74"/>
        <v>0</v>
      </c>
      <c r="W115" s="17">
        <v>0</v>
      </c>
      <c r="X115" s="18">
        <v>0</v>
      </c>
    </row>
    <row r="116" spans="1:24" ht="27" hidden="1" customHeight="1" x14ac:dyDescent="0.25">
      <c r="A116" s="109"/>
      <c r="B116" s="131"/>
      <c r="C116" s="15" t="s">
        <v>209</v>
      </c>
      <c r="D116" s="16">
        <f t="shared" si="67"/>
        <v>24139371.259999998</v>
      </c>
      <c r="E116" s="17">
        <f t="shared" si="68"/>
        <v>12325000</v>
      </c>
      <c r="F116" s="18">
        <f t="shared" si="69"/>
        <v>3046030</v>
      </c>
      <c r="G116" s="19">
        <f>L116+P116</f>
        <v>8768341.2599999998</v>
      </c>
      <c r="H116" s="19"/>
      <c r="I116" s="16">
        <f t="shared" si="71"/>
        <v>8034369.2599999998</v>
      </c>
      <c r="J116" s="32">
        <v>0</v>
      </c>
      <c r="K116" s="44">
        <v>1221030</v>
      </c>
      <c r="L116" s="45">
        <v>6813339.2599999998</v>
      </c>
      <c r="M116" s="16">
        <f t="shared" si="75"/>
        <v>12455002</v>
      </c>
      <c r="N116" s="32">
        <v>10500000</v>
      </c>
      <c r="O116" s="46">
        <v>0</v>
      </c>
      <c r="P116" s="19">
        <v>1955002</v>
      </c>
      <c r="Q116" s="16">
        <f t="shared" si="73"/>
        <v>3650000</v>
      </c>
      <c r="R116" s="24">
        <v>1825000</v>
      </c>
      <c r="S116" s="44">
        <v>1825000</v>
      </c>
      <c r="T116" s="44"/>
      <c r="U116" s="44"/>
      <c r="V116" s="16">
        <f t="shared" si="74"/>
        <v>0</v>
      </c>
      <c r="W116" s="17">
        <v>0</v>
      </c>
      <c r="X116" s="18">
        <v>0</v>
      </c>
    </row>
    <row r="117" spans="1:24" ht="27" hidden="1" customHeight="1" x14ac:dyDescent="0.25">
      <c r="A117" s="109"/>
      <c r="B117" s="131"/>
      <c r="C117" s="15" t="s">
        <v>210</v>
      </c>
      <c r="D117" s="16">
        <f t="shared" si="67"/>
        <v>66000</v>
      </c>
      <c r="E117" s="17">
        <f t="shared" si="68"/>
        <v>0</v>
      </c>
      <c r="F117" s="18">
        <f t="shared" si="69"/>
        <v>66000</v>
      </c>
      <c r="G117" s="19">
        <f t="shared" ref="G117:G122" si="76">L117+P117</f>
        <v>0</v>
      </c>
      <c r="H117" s="19"/>
      <c r="I117" s="16">
        <f t="shared" si="71"/>
        <v>66000</v>
      </c>
      <c r="J117" s="32">
        <v>0</v>
      </c>
      <c r="K117" s="44">
        <v>66000</v>
      </c>
      <c r="L117" s="45">
        <v>0</v>
      </c>
      <c r="M117" s="16">
        <f t="shared" si="75"/>
        <v>0</v>
      </c>
      <c r="N117" s="32">
        <v>0</v>
      </c>
      <c r="O117" s="46">
        <v>0</v>
      </c>
      <c r="P117" s="19">
        <v>0</v>
      </c>
      <c r="Q117" s="16">
        <f t="shared" si="73"/>
        <v>0</v>
      </c>
      <c r="R117" s="24">
        <v>0</v>
      </c>
      <c r="S117" s="44">
        <v>0</v>
      </c>
      <c r="T117" s="44"/>
      <c r="U117" s="44"/>
      <c r="V117" s="16">
        <f t="shared" si="74"/>
        <v>0</v>
      </c>
      <c r="W117" s="17">
        <v>0</v>
      </c>
      <c r="X117" s="18">
        <v>0</v>
      </c>
    </row>
    <row r="118" spans="1:24" ht="27" hidden="1" customHeight="1" x14ac:dyDescent="0.25">
      <c r="A118" s="109"/>
      <c r="B118" s="131"/>
      <c r="C118" s="15" t="s">
        <v>211</v>
      </c>
      <c r="D118" s="16">
        <f>E118+F118+G118</f>
        <v>4487700</v>
      </c>
      <c r="E118" s="17">
        <f t="shared" si="68"/>
        <v>4000000</v>
      </c>
      <c r="F118" s="18">
        <f t="shared" si="69"/>
        <v>400000</v>
      </c>
      <c r="G118" s="19">
        <f t="shared" si="76"/>
        <v>87700</v>
      </c>
      <c r="H118" s="19"/>
      <c r="I118" s="16">
        <f>J118+K118+L118</f>
        <v>487700</v>
      </c>
      <c r="J118" s="32">
        <v>0</v>
      </c>
      <c r="K118" s="44">
        <v>400000</v>
      </c>
      <c r="L118" s="45">
        <v>87700</v>
      </c>
      <c r="M118" s="16">
        <f t="shared" si="75"/>
        <v>0</v>
      </c>
      <c r="N118" s="32">
        <v>0</v>
      </c>
      <c r="O118" s="46">
        <v>0</v>
      </c>
      <c r="P118" s="19">
        <v>0</v>
      </c>
      <c r="Q118" s="16">
        <f t="shared" si="73"/>
        <v>0</v>
      </c>
      <c r="R118" s="24">
        <v>0</v>
      </c>
      <c r="S118" s="44">
        <v>0</v>
      </c>
      <c r="T118" s="44"/>
      <c r="U118" s="44"/>
      <c r="V118" s="16">
        <f t="shared" si="74"/>
        <v>4000000</v>
      </c>
      <c r="W118" s="17">
        <v>4000000</v>
      </c>
      <c r="X118" s="18">
        <v>0</v>
      </c>
    </row>
    <row r="119" spans="1:24" ht="24.75" hidden="1" customHeight="1" x14ac:dyDescent="0.25">
      <c r="A119" s="109"/>
      <c r="B119" s="131"/>
      <c r="C119" s="15" t="s">
        <v>212</v>
      </c>
      <c r="D119" s="16">
        <f>E119+F119+G119</f>
        <v>2000000</v>
      </c>
      <c r="E119" s="17">
        <f t="shared" si="68"/>
        <v>2000000</v>
      </c>
      <c r="F119" s="18">
        <f t="shared" si="69"/>
        <v>0</v>
      </c>
      <c r="G119" s="19">
        <f t="shared" si="76"/>
        <v>0</v>
      </c>
      <c r="H119" s="19"/>
      <c r="I119" s="16">
        <f>J119+K119+L119</f>
        <v>0</v>
      </c>
      <c r="J119" s="32">
        <v>0</v>
      </c>
      <c r="K119" s="44">
        <v>0</v>
      </c>
      <c r="L119" s="45">
        <v>0</v>
      </c>
      <c r="M119" s="16">
        <f t="shared" si="75"/>
        <v>0</v>
      </c>
      <c r="N119" s="32">
        <v>0</v>
      </c>
      <c r="O119" s="46">
        <v>0</v>
      </c>
      <c r="P119" s="19">
        <v>0</v>
      </c>
      <c r="Q119" s="16">
        <f t="shared" si="73"/>
        <v>0</v>
      </c>
      <c r="R119" s="24">
        <v>0</v>
      </c>
      <c r="S119" s="44">
        <v>0</v>
      </c>
      <c r="T119" s="44"/>
      <c r="U119" s="44"/>
      <c r="V119" s="16">
        <f t="shared" si="74"/>
        <v>2000000</v>
      </c>
      <c r="W119" s="17">
        <v>2000000</v>
      </c>
      <c r="X119" s="18">
        <v>0</v>
      </c>
    </row>
    <row r="120" spans="1:24" ht="27" hidden="1" customHeight="1" x14ac:dyDescent="0.25">
      <c r="A120" s="109"/>
      <c r="B120" s="131"/>
      <c r="C120" s="15" t="s">
        <v>213</v>
      </c>
      <c r="D120" s="16">
        <f>E120+F120+G120</f>
        <v>6999958.7400000002</v>
      </c>
      <c r="E120" s="17">
        <f t="shared" si="68"/>
        <v>4000000</v>
      </c>
      <c r="F120" s="18">
        <f t="shared" si="69"/>
        <v>2500000</v>
      </c>
      <c r="G120" s="19">
        <f t="shared" si="76"/>
        <v>499958.74</v>
      </c>
      <c r="H120" s="19"/>
      <c r="I120" s="16">
        <f>J120+K120+L120</f>
        <v>2999958.74</v>
      </c>
      <c r="J120" s="32">
        <v>0</v>
      </c>
      <c r="K120" s="44">
        <v>2500000</v>
      </c>
      <c r="L120" s="45">
        <v>499958.74</v>
      </c>
      <c r="M120" s="16">
        <f t="shared" si="75"/>
        <v>0</v>
      </c>
      <c r="N120" s="32">
        <v>0</v>
      </c>
      <c r="O120" s="46">
        <v>0</v>
      </c>
      <c r="P120" s="19">
        <v>0</v>
      </c>
      <c r="Q120" s="16">
        <f t="shared" si="73"/>
        <v>0</v>
      </c>
      <c r="R120" s="24">
        <v>0</v>
      </c>
      <c r="S120" s="44">
        <v>0</v>
      </c>
      <c r="T120" s="44"/>
      <c r="U120" s="44"/>
      <c r="V120" s="16">
        <f t="shared" si="74"/>
        <v>4000000</v>
      </c>
      <c r="W120" s="17">
        <v>4000000</v>
      </c>
      <c r="X120" s="18">
        <v>0</v>
      </c>
    </row>
    <row r="121" spans="1:24" ht="28.5" hidden="1" customHeight="1" x14ac:dyDescent="0.25">
      <c r="A121" s="130"/>
      <c r="B121" s="132"/>
      <c r="C121" s="15" t="s">
        <v>214</v>
      </c>
      <c r="D121" s="16">
        <f t="shared" si="67"/>
        <v>6948670</v>
      </c>
      <c r="E121" s="17">
        <f t="shared" si="68"/>
        <v>4000000</v>
      </c>
      <c r="F121" s="18">
        <f t="shared" si="69"/>
        <v>2948670</v>
      </c>
      <c r="G121" s="19">
        <f t="shared" si="76"/>
        <v>0</v>
      </c>
      <c r="H121" s="19"/>
      <c r="I121" s="16">
        <f t="shared" si="71"/>
        <v>2948670</v>
      </c>
      <c r="J121" s="17">
        <v>0</v>
      </c>
      <c r="K121" s="44">
        <v>2948670</v>
      </c>
      <c r="L121" s="59">
        <v>0</v>
      </c>
      <c r="M121" s="16">
        <f t="shared" si="75"/>
        <v>0</v>
      </c>
      <c r="N121" s="32">
        <v>0</v>
      </c>
      <c r="O121" s="46">
        <v>0</v>
      </c>
      <c r="P121" s="19">
        <v>0</v>
      </c>
      <c r="Q121" s="16">
        <f t="shared" si="73"/>
        <v>0</v>
      </c>
      <c r="R121" s="32">
        <v>0</v>
      </c>
      <c r="S121" s="44">
        <v>0</v>
      </c>
      <c r="T121" s="44"/>
      <c r="U121" s="44"/>
      <c r="V121" s="16">
        <f t="shared" si="74"/>
        <v>4000000</v>
      </c>
      <c r="W121" s="17">
        <v>4000000</v>
      </c>
      <c r="X121" s="18">
        <v>0</v>
      </c>
    </row>
    <row r="122" spans="1:24" ht="29.25" hidden="1" customHeight="1" x14ac:dyDescent="0.25">
      <c r="A122" s="5" t="s">
        <v>166</v>
      </c>
      <c r="B122" s="47" t="s">
        <v>167</v>
      </c>
      <c r="C122" s="15" t="s">
        <v>157</v>
      </c>
      <c r="D122" s="16">
        <f t="shared" si="67"/>
        <v>0</v>
      </c>
      <c r="E122" s="17">
        <f t="shared" si="68"/>
        <v>0</v>
      </c>
      <c r="F122" s="18">
        <f t="shared" si="69"/>
        <v>0</v>
      </c>
      <c r="G122" s="19">
        <f t="shared" si="76"/>
        <v>0</v>
      </c>
      <c r="H122" s="19"/>
      <c r="I122" s="16">
        <f t="shared" si="71"/>
        <v>0</v>
      </c>
      <c r="J122" s="38">
        <v>0</v>
      </c>
      <c r="K122" s="39">
        <v>0</v>
      </c>
      <c r="L122" s="40">
        <v>0</v>
      </c>
      <c r="M122" s="16">
        <f t="shared" si="75"/>
        <v>0</v>
      </c>
      <c r="N122" s="38">
        <v>0</v>
      </c>
      <c r="O122" s="41">
        <v>0</v>
      </c>
      <c r="P122" s="19">
        <v>0</v>
      </c>
      <c r="Q122" s="16">
        <f t="shared" si="73"/>
        <v>0</v>
      </c>
      <c r="R122" s="38">
        <v>0</v>
      </c>
      <c r="S122" s="39">
        <v>0</v>
      </c>
      <c r="T122" s="39"/>
      <c r="U122" s="39"/>
      <c r="V122" s="16">
        <f t="shared" si="74"/>
        <v>0</v>
      </c>
      <c r="W122" s="38">
        <v>0</v>
      </c>
      <c r="X122" s="39">
        <v>0</v>
      </c>
    </row>
    <row r="123" spans="1:24" ht="29.25" hidden="1" customHeight="1" x14ac:dyDescent="0.25">
      <c r="A123" s="33"/>
      <c r="B123" s="29" t="s">
        <v>40</v>
      </c>
      <c r="C123" s="35"/>
      <c r="D123" s="30">
        <f t="shared" ref="D123:W123" si="77">D99+D100+D101+D102+D103+D104+D105+D106+D107+D108+D109+D110+D111+D112+D113+D114+D115+D116+D117+D118+D119+D120+D121+D122</f>
        <v>78535190.930000007</v>
      </c>
      <c r="E123" s="30">
        <f t="shared" si="77"/>
        <v>42590300</v>
      </c>
      <c r="F123" s="30">
        <f t="shared" si="77"/>
        <v>25673990.800000001</v>
      </c>
      <c r="G123" s="30">
        <f t="shared" si="77"/>
        <v>10270900.130000001</v>
      </c>
      <c r="H123" s="30"/>
      <c r="I123" s="30">
        <f t="shared" si="77"/>
        <v>17686796.02</v>
      </c>
      <c r="J123" s="30">
        <f t="shared" si="77"/>
        <v>0</v>
      </c>
      <c r="K123" s="30">
        <f t="shared" si="77"/>
        <v>9411690.8000000007</v>
      </c>
      <c r="L123" s="30">
        <f t="shared" si="77"/>
        <v>8275105.2199999997</v>
      </c>
      <c r="M123" s="30">
        <f t="shared" si="77"/>
        <v>25866394.91</v>
      </c>
      <c r="N123" s="30">
        <f t="shared" si="77"/>
        <v>11935300</v>
      </c>
      <c r="O123" s="30">
        <f t="shared" si="77"/>
        <v>11935300</v>
      </c>
      <c r="P123" s="30">
        <f t="shared" si="77"/>
        <v>1995794.91</v>
      </c>
      <c r="Q123" s="30">
        <f t="shared" si="77"/>
        <v>8654000</v>
      </c>
      <c r="R123" s="30">
        <f t="shared" si="77"/>
        <v>4327000</v>
      </c>
      <c r="S123" s="30">
        <f t="shared" si="77"/>
        <v>4327000</v>
      </c>
      <c r="T123" s="30"/>
      <c r="U123" s="30"/>
      <c r="V123" s="30">
        <f t="shared" si="77"/>
        <v>26328000</v>
      </c>
      <c r="W123" s="30">
        <f t="shared" si="77"/>
        <v>26328000</v>
      </c>
      <c r="X123" s="30">
        <f>X99+X100+X101+X102+X103+X104+X105+X106+X107+X108+X109+X110+X111+X112+X113+X114+X115+X116+X117+X118+X119+X120+X122+X122</f>
        <v>0</v>
      </c>
    </row>
    <row r="124" spans="1:24" ht="29.25" hidden="1" customHeight="1" x14ac:dyDescent="0.25">
      <c r="A124" s="31"/>
      <c r="B124" s="62" t="s">
        <v>168</v>
      </c>
      <c r="C124" s="62"/>
      <c r="D124" s="48">
        <f t="shared" ref="D124:X124" si="78">D26+D34+D43+D66+D77+D84+D97+D123</f>
        <v>82801335.930000007</v>
      </c>
      <c r="E124" s="48">
        <f t="shared" si="78"/>
        <v>44508530</v>
      </c>
      <c r="F124" s="48">
        <f t="shared" si="78"/>
        <v>28021905.800000001</v>
      </c>
      <c r="G124" s="48">
        <f t="shared" si="78"/>
        <v>10270900.130000001</v>
      </c>
      <c r="H124" s="48"/>
      <c r="I124" s="48">
        <f t="shared" si="78"/>
        <v>17686796.02</v>
      </c>
      <c r="J124" s="48">
        <f t="shared" si="78"/>
        <v>0</v>
      </c>
      <c r="K124" s="48">
        <f t="shared" si="78"/>
        <v>9411690.8000000007</v>
      </c>
      <c r="L124" s="48">
        <f t="shared" si="78"/>
        <v>8275105.2199999997</v>
      </c>
      <c r="M124" s="48">
        <f t="shared" si="78"/>
        <v>27845539.91</v>
      </c>
      <c r="N124" s="48">
        <f t="shared" si="78"/>
        <v>12593530</v>
      </c>
      <c r="O124" s="48">
        <f t="shared" si="78"/>
        <v>13256215</v>
      </c>
      <c r="P124" s="48">
        <f t="shared" si="78"/>
        <v>1995794.91</v>
      </c>
      <c r="Q124" s="48">
        <f t="shared" si="78"/>
        <v>10941000</v>
      </c>
      <c r="R124" s="48">
        <f t="shared" si="78"/>
        <v>5587000</v>
      </c>
      <c r="S124" s="48">
        <f t="shared" si="78"/>
        <v>5354000</v>
      </c>
      <c r="T124" s="48"/>
      <c r="U124" s="48"/>
      <c r="V124" s="48">
        <f t="shared" si="78"/>
        <v>26328000</v>
      </c>
      <c r="W124" s="48">
        <f t="shared" si="78"/>
        <v>26328000</v>
      </c>
      <c r="X124" s="48">
        <f t="shared" si="78"/>
        <v>0</v>
      </c>
    </row>
    <row r="125" spans="1:24" ht="29.2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ht="29.25" customHeight="1" x14ac:dyDescent="0.25">
      <c r="A126" s="2" t="s">
        <v>169</v>
      </c>
    </row>
    <row r="127" spans="1:24" ht="26.25" customHeight="1" x14ac:dyDescent="0.25">
      <c r="A127" s="50"/>
    </row>
    <row r="128" spans="1:24" ht="27" customHeight="1" x14ac:dyDescent="0.25">
      <c r="A128" s="50"/>
    </row>
    <row r="129" spans="1:1" ht="27" customHeight="1" x14ac:dyDescent="0.25">
      <c r="A129" s="50"/>
    </row>
    <row r="130" spans="1:1" ht="24.75" customHeight="1" x14ac:dyDescent="0.25">
      <c r="A130" s="51"/>
    </row>
    <row r="131" spans="1:1" ht="27.75" customHeight="1" x14ac:dyDescent="0.25">
      <c r="A131" s="51"/>
    </row>
    <row r="132" spans="1:1" ht="27.75" customHeight="1" x14ac:dyDescent="0.25">
      <c r="A132" s="51"/>
    </row>
    <row r="133" spans="1:1" ht="27.75" customHeight="1" x14ac:dyDescent="0.25">
      <c r="A133" s="52"/>
    </row>
    <row r="134" spans="1:1" ht="27.75" customHeight="1" x14ac:dyDescent="0.25">
      <c r="A134" s="53"/>
    </row>
    <row r="135" spans="1:1" ht="30" customHeight="1" x14ac:dyDescent="0.25">
      <c r="A135" s="53"/>
    </row>
    <row r="136" spans="1:1" ht="30" customHeight="1" x14ac:dyDescent="0.25">
      <c r="A136" s="53"/>
    </row>
    <row r="137" spans="1:1" ht="33" customHeight="1" x14ac:dyDescent="0.25">
      <c r="A137" s="53"/>
    </row>
    <row r="138" spans="1:1" ht="24.75" customHeight="1" x14ac:dyDescent="0.25">
      <c r="A138" s="53"/>
    </row>
    <row r="139" spans="1:1" ht="27.75" customHeight="1" x14ac:dyDescent="0.25"/>
    <row r="140" spans="1:1" ht="27.75" customHeight="1" x14ac:dyDescent="0.25"/>
    <row r="141" spans="1:1" ht="27.75" customHeight="1" x14ac:dyDescent="0.25"/>
    <row r="142" spans="1:1" ht="26.25" customHeight="1" x14ac:dyDescent="0.25"/>
    <row r="143" spans="1:1" ht="32.25" customHeight="1" x14ac:dyDescent="0.25"/>
  </sheetData>
  <mergeCells count="32">
    <mergeCell ref="A109:A114"/>
    <mergeCell ref="B109:B114"/>
    <mergeCell ref="A115:A121"/>
    <mergeCell ref="B115:B121"/>
    <mergeCell ref="B85:X85"/>
    <mergeCell ref="B98:X98"/>
    <mergeCell ref="A100:A101"/>
    <mergeCell ref="B100:B101"/>
    <mergeCell ref="A102:A108"/>
    <mergeCell ref="B102:B108"/>
    <mergeCell ref="B78:X78"/>
    <mergeCell ref="V7:X7"/>
    <mergeCell ref="B10:X10"/>
    <mergeCell ref="B11:X11"/>
    <mergeCell ref="B16:X16"/>
    <mergeCell ref="B27:X27"/>
    <mergeCell ref="B35:X35"/>
    <mergeCell ref="B36:X36"/>
    <mergeCell ref="B39:X39"/>
    <mergeCell ref="B44:X44"/>
    <mergeCell ref="B67:X67"/>
    <mergeCell ref="Q7:U7"/>
    <mergeCell ref="E5:H7"/>
    <mergeCell ref="A3:X3"/>
    <mergeCell ref="R4:W4"/>
    <mergeCell ref="A5:A8"/>
    <mergeCell ref="B5:B8"/>
    <mergeCell ref="C5:C8"/>
    <mergeCell ref="D5:D8"/>
    <mergeCell ref="I5:X6"/>
    <mergeCell ref="I7:L7"/>
    <mergeCell ref="M7:P7"/>
  </mergeCells>
  <pageMargins left="0.70866141732283472" right="0.70866141732283472" top="0.74803149606299213" bottom="0.74803149606299213" header="0.31496062992125984" footer="0.31496062992125984"/>
  <pageSetup paperSize="9" scale="41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43"/>
  <sheetViews>
    <sheetView topLeftCell="B1" workbookViewId="0">
      <pane xSplit="4" ySplit="12" topLeftCell="J73" activePane="bottomRight" state="frozen"/>
      <selection activeCell="B1" sqref="B1"/>
      <selection pane="topRight" activeCell="F1" sqref="F1"/>
      <selection pane="bottomLeft" activeCell="B13" sqref="B13"/>
      <selection pane="bottomRight" activeCell="Q125" sqref="Q125"/>
    </sheetView>
  </sheetViews>
  <sheetFormatPr defaultRowHeight="15" x14ac:dyDescent="0.25"/>
  <cols>
    <col min="1" max="1" width="7.7109375" style="1" customWidth="1"/>
    <col min="2" max="2" width="32.28515625" style="1" customWidth="1"/>
    <col min="3" max="3" width="22.28515625" style="1" customWidth="1"/>
    <col min="4" max="4" width="14.7109375" style="1" customWidth="1"/>
    <col min="5" max="5" width="15" style="1" customWidth="1"/>
    <col min="6" max="6" width="12.5703125" style="1" customWidth="1"/>
    <col min="7" max="7" width="12.28515625" style="1" bestFit="1" customWidth="1"/>
    <col min="8" max="8" width="12.28515625" style="1" customWidth="1"/>
    <col min="9" max="9" width="12.28515625" style="1" bestFit="1" customWidth="1"/>
    <col min="10" max="10" width="8.5703125" style="1" bestFit="1" customWidth="1"/>
    <col min="11" max="11" width="11.28515625" style="1" bestFit="1" customWidth="1"/>
    <col min="12" max="14" width="12.28515625" style="1" bestFit="1" customWidth="1"/>
    <col min="15" max="16" width="13.28515625" style="1" customWidth="1"/>
    <col min="17" max="18" width="12.28515625" style="1" bestFit="1" customWidth="1"/>
    <col min="19" max="21" width="11.42578125" style="1" customWidth="1"/>
    <col min="22" max="23" width="12.28515625" style="1" bestFit="1" customWidth="1"/>
    <col min="24" max="24" width="4.85546875" style="1" bestFit="1" customWidth="1"/>
    <col min="25" max="16384" width="9.140625" style="1"/>
  </cols>
  <sheetData>
    <row r="3" spans="1:24" ht="18.75" x14ac:dyDescent="0.25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4" ht="54.75" customHeight="1" x14ac:dyDescent="0.25">
      <c r="A4" s="2"/>
      <c r="R4" s="107" t="s">
        <v>227</v>
      </c>
      <c r="S4" s="107"/>
      <c r="T4" s="107"/>
      <c r="U4" s="107"/>
      <c r="V4" s="107"/>
      <c r="W4" s="107"/>
    </row>
    <row r="5" spans="1:24" ht="10.5" customHeight="1" x14ac:dyDescent="0.25">
      <c r="A5" s="108" t="s">
        <v>192</v>
      </c>
      <c r="B5" s="110" t="s">
        <v>1</v>
      </c>
      <c r="C5" s="110" t="s">
        <v>2</v>
      </c>
      <c r="D5" s="110" t="s">
        <v>197</v>
      </c>
      <c r="E5" s="111" t="s">
        <v>195</v>
      </c>
      <c r="F5" s="112"/>
      <c r="G5" s="112"/>
      <c r="H5" s="125"/>
      <c r="I5" s="111" t="s">
        <v>196</v>
      </c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3"/>
    </row>
    <row r="6" spans="1:24" ht="5.25" customHeight="1" x14ac:dyDescent="0.25">
      <c r="A6" s="109"/>
      <c r="B6" s="110"/>
      <c r="C6" s="110"/>
      <c r="D6" s="110"/>
      <c r="E6" s="126"/>
      <c r="F6" s="127"/>
      <c r="G6" s="127"/>
      <c r="H6" s="128"/>
      <c r="I6" s="114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6"/>
    </row>
    <row r="7" spans="1:24" x14ac:dyDescent="0.25">
      <c r="A7" s="109"/>
      <c r="B7" s="110"/>
      <c r="C7" s="110"/>
      <c r="D7" s="110"/>
      <c r="E7" s="114"/>
      <c r="F7" s="115"/>
      <c r="G7" s="115"/>
      <c r="H7" s="129"/>
      <c r="I7" s="117" t="s">
        <v>3</v>
      </c>
      <c r="J7" s="110"/>
      <c r="K7" s="110"/>
      <c r="L7" s="110"/>
      <c r="M7" s="118" t="s">
        <v>4</v>
      </c>
      <c r="N7" s="119"/>
      <c r="O7" s="119"/>
      <c r="P7" s="117"/>
      <c r="Q7" s="118" t="s">
        <v>5</v>
      </c>
      <c r="R7" s="119"/>
      <c r="S7" s="119"/>
      <c r="T7" s="119"/>
      <c r="U7" s="124"/>
      <c r="V7" s="110" t="s">
        <v>6</v>
      </c>
      <c r="W7" s="110"/>
      <c r="X7" s="110"/>
    </row>
    <row r="8" spans="1:24" ht="25.5" x14ac:dyDescent="0.25">
      <c r="A8" s="109"/>
      <c r="B8" s="110"/>
      <c r="C8" s="110"/>
      <c r="D8" s="110"/>
      <c r="E8" s="54" t="s">
        <v>7</v>
      </c>
      <c r="F8" s="55" t="s">
        <v>8</v>
      </c>
      <c r="G8" s="57" t="s">
        <v>198</v>
      </c>
      <c r="H8" s="67" t="s">
        <v>216</v>
      </c>
      <c r="I8" s="56" t="s">
        <v>9</v>
      </c>
      <c r="J8" s="54" t="s">
        <v>7</v>
      </c>
      <c r="K8" s="55" t="s">
        <v>8</v>
      </c>
      <c r="L8" s="3" t="s">
        <v>198</v>
      </c>
      <c r="M8" s="56" t="s">
        <v>9</v>
      </c>
      <c r="N8" s="4" t="s">
        <v>7</v>
      </c>
      <c r="O8" s="55" t="s">
        <v>8</v>
      </c>
      <c r="P8" s="3" t="s">
        <v>198</v>
      </c>
      <c r="Q8" s="56" t="s">
        <v>9</v>
      </c>
      <c r="R8" s="54" t="s">
        <v>7</v>
      </c>
      <c r="S8" s="55" t="s">
        <v>8</v>
      </c>
      <c r="T8" s="3" t="s">
        <v>198</v>
      </c>
      <c r="U8" s="67" t="s">
        <v>216</v>
      </c>
      <c r="V8" s="56" t="s">
        <v>9</v>
      </c>
      <c r="W8" s="54" t="s">
        <v>7</v>
      </c>
      <c r="X8" s="55" t="s">
        <v>8</v>
      </c>
    </row>
    <row r="9" spans="1:24" x14ac:dyDescent="0.25">
      <c r="A9" s="5">
        <v>1</v>
      </c>
      <c r="B9" s="65">
        <v>2</v>
      </c>
      <c r="C9" s="65">
        <v>3</v>
      </c>
      <c r="D9" s="6">
        <v>4</v>
      </c>
      <c r="E9" s="7">
        <v>5</v>
      </c>
      <c r="F9" s="8">
        <v>6</v>
      </c>
      <c r="G9" s="57">
        <v>7</v>
      </c>
      <c r="H9" s="66" t="s">
        <v>218</v>
      </c>
      <c r="I9" s="6" t="s">
        <v>219</v>
      </c>
      <c r="J9" s="7" t="s">
        <v>220</v>
      </c>
      <c r="K9" s="8" t="s">
        <v>221</v>
      </c>
      <c r="L9" s="9" t="s">
        <v>222</v>
      </c>
      <c r="M9" s="6" t="s">
        <v>223</v>
      </c>
      <c r="N9" s="10" t="s">
        <v>224</v>
      </c>
      <c r="O9" s="11" t="s">
        <v>225</v>
      </c>
      <c r="P9" s="3" t="s">
        <v>199</v>
      </c>
      <c r="Q9" s="6" t="s">
        <v>200</v>
      </c>
      <c r="R9" s="7" t="s">
        <v>201</v>
      </c>
      <c r="S9" s="8" t="s">
        <v>202</v>
      </c>
      <c r="T9" s="3" t="s">
        <v>203</v>
      </c>
      <c r="U9" s="67" t="s">
        <v>204</v>
      </c>
      <c r="V9" s="6" t="s">
        <v>215</v>
      </c>
      <c r="W9" s="7" t="s">
        <v>217</v>
      </c>
      <c r="X9" s="8" t="s">
        <v>226</v>
      </c>
    </row>
    <row r="10" spans="1:24" hidden="1" x14ac:dyDescent="0.25">
      <c r="A10" s="12" t="s">
        <v>10</v>
      </c>
      <c r="B10" s="121" t="s">
        <v>11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</row>
    <row r="11" spans="1:24" hidden="1" x14ac:dyDescent="0.25">
      <c r="A11" s="13" t="s">
        <v>12</v>
      </c>
      <c r="B11" s="122" t="s">
        <v>13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</row>
    <row r="12" spans="1:24" s="21" customFormat="1" ht="89.25" hidden="1" x14ac:dyDescent="0.25">
      <c r="A12" s="14" t="s">
        <v>14</v>
      </c>
      <c r="B12" s="58" t="s">
        <v>15</v>
      </c>
      <c r="C12" s="15" t="s">
        <v>170</v>
      </c>
      <c r="D12" s="16">
        <f>E12+F12+G12</f>
        <v>0</v>
      </c>
      <c r="E12" s="17">
        <f t="shared" ref="E12:F15" si="0">J12+N12+R12+W12</f>
        <v>0</v>
      </c>
      <c r="F12" s="18">
        <f t="shared" si="0"/>
        <v>0</v>
      </c>
      <c r="G12" s="19">
        <f>L12</f>
        <v>0</v>
      </c>
      <c r="H12" s="19"/>
      <c r="I12" s="16">
        <f>J12+K12+L12</f>
        <v>0</v>
      </c>
      <c r="J12" s="17">
        <v>0</v>
      </c>
      <c r="K12" s="18">
        <v>0</v>
      </c>
      <c r="L12" s="19">
        <v>0</v>
      </c>
      <c r="M12" s="16">
        <f>N12+O12</f>
        <v>0</v>
      </c>
      <c r="N12" s="17">
        <v>0</v>
      </c>
      <c r="O12" s="20">
        <v>0</v>
      </c>
      <c r="P12" s="19">
        <v>0</v>
      </c>
      <c r="Q12" s="16">
        <f>R12+S12</f>
        <v>0</v>
      </c>
      <c r="R12" s="17">
        <v>0</v>
      </c>
      <c r="S12" s="18">
        <v>0</v>
      </c>
      <c r="T12" s="19">
        <v>0</v>
      </c>
      <c r="U12" s="19"/>
      <c r="V12" s="16">
        <f>W12+X12</f>
        <v>0</v>
      </c>
      <c r="W12" s="17">
        <v>0</v>
      </c>
      <c r="X12" s="18">
        <v>0</v>
      </c>
    </row>
    <row r="13" spans="1:24" ht="89.25" hidden="1" x14ac:dyDescent="0.25">
      <c r="A13" s="14" t="s">
        <v>16</v>
      </c>
      <c r="B13" s="22" t="s">
        <v>17</v>
      </c>
      <c r="C13" s="15" t="s">
        <v>148</v>
      </c>
      <c r="D13" s="16">
        <f t="shared" ref="D13:D15" si="1">E13+F13+G13</f>
        <v>0</v>
      </c>
      <c r="E13" s="17">
        <f t="shared" si="0"/>
        <v>0</v>
      </c>
      <c r="F13" s="18">
        <f t="shared" si="0"/>
        <v>0</v>
      </c>
      <c r="G13" s="19">
        <f t="shared" ref="G13:G15" si="2">L13</f>
        <v>0</v>
      </c>
      <c r="H13" s="19"/>
      <c r="I13" s="16">
        <f t="shared" ref="I13:I15" si="3">J13+K13+L13</f>
        <v>0</v>
      </c>
      <c r="J13" s="17">
        <v>0</v>
      </c>
      <c r="K13" s="18">
        <v>0</v>
      </c>
      <c r="L13" s="60">
        <v>0</v>
      </c>
      <c r="M13" s="16">
        <f>N13+O13</f>
        <v>0</v>
      </c>
      <c r="N13" s="17">
        <v>0</v>
      </c>
      <c r="O13" s="20">
        <v>0</v>
      </c>
      <c r="P13" s="19">
        <v>0</v>
      </c>
      <c r="Q13" s="16">
        <f t="shared" ref="Q13:Q15" si="4">R13+S13</f>
        <v>0</v>
      </c>
      <c r="R13" s="17">
        <v>0</v>
      </c>
      <c r="S13" s="18">
        <v>0</v>
      </c>
      <c r="T13" s="19">
        <v>0</v>
      </c>
      <c r="U13" s="19"/>
      <c r="V13" s="16">
        <f t="shared" ref="V13:V15" si="5">W13+X13</f>
        <v>0</v>
      </c>
      <c r="W13" s="17">
        <v>0</v>
      </c>
      <c r="X13" s="18">
        <v>0</v>
      </c>
    </row>
    <row r="14" spans="1:24" ht="89.25" hidden="1" x14ac:dyDescent="0.25">
      <c r="A14" s="14" t="s">
        <v>18</v>
      </c>
      <c r="B14" s="22" t="s">
        <v>19</v>
      </c>
      <c r="C14" s="15" t="s">
        <v>148</v>
      </c>
      <c r="D14" s="16">
        <f t="shared" si="1"/>
        <v>0</v>
      </c>
      <c r="E14" s="17">
        <f t="shared" si="0"/>
        <v>0</v>
      </c>
      <c r="F14" s="18">
        <f t="shared" si="0"/>
        <v>0</v>
      </c>
      <c r="G14" s="19">
        <f t="shared" si="2"/>
        <v>0</v>
      </c>
      <c r="H14" s="19"/>
      <c r="I14" s="16">
        <f t="shared" si="3"/>
        <v>0</v>
      </c>
      <c r="J14" s="17">
        <v>0</v>
      </c>
      <c r="K14" s="18">
        <v>0</v>
      </c>
      <c r="L14" s="60">
        <v>0</v>
      </c>
      <c r="M14" s="16">
        <f>N14+O14</f>
        <v>0</v>
      </c>
      <c r="N14" s="17">
        <v>0</v>
      </c>
      <c r="O14" s="20">
        <v>0</v>
      </c>
      <c r="P14" s="19">
        <v>0</v>
      </c>
      <c r="Q14" s="16">
        <f t="shared" si="4"/>
        <v>0</v>
      </c>
      <c r="R14" s="17">
        <v>0</v>
      </c>
      <c r="S14" s="18">
        <v>0</v>
      </c>
      <c r="T14" s="19">
        <v>0</v>
      </c>
      <c r="U14" s="19"/>
      <c r="V14" s="16">
        <f t="shared" si="5"/>
        <v>0</v>
      </c>
      <c r="W14" s="17">
        <v>0</v>
      </c>
      <c r="X14" s="18">
        <v>0</v>
      </c>
    </row>
    <row r="15" spans="1:24" ht="51" hidden="1" x14ac:dyDescent="0.25">
      <c r="A15" s="14" t="s">
        <v>20</v>
      </c>
      <c r="B15" s="23" t="s">
        <v>171</v>
      </c>
      <c r="C15" s="15" t="s">
        <v>148</v>
      </c>
      <c r="D15" s="16">
        <f t="shared" si="1"/>
        <v>0</v>
      </c>
      <c r="E15" s="17">
        <f t="shared" si="0"/>
        <v>0</v>
      </c>
      <c r="F15" s="18">
        <f t="shared" si="0"/>
        <v>0</v>
      </c>
      <c r="G15" s="19">
        <f t="shared" si="2"/>
        <v>0</v>
      </c>
      <c r="H15" s="19"/>
      <c r="I15" s="16">
        <f t="shared" si="3"/>
        <v>0</v>
      </c>
      <c r="J15" s="17">
        <v>0</v>
      </c>
      <c r="K15" s="18">
        <v>0</v>
      </c>
      <c r="L15" s="60">
        <v>0</v>
      </c>
      <c r="M15" s="16">
        <f>N15+O15</f>
        <v>0</v>
      </c>
      <c r="N15" s="24">
        <v>0</v>
      </c>
      <c r="O15" s="20">
        <v>0</v>
      </c>
      <c r="P15" s="19">
        <v>0</v>
      </c>
      <c r="Q15" s="16">
        <f t="shared" si="4"/>
        <v>0</v>
      </c>
      <c r="R15" s="24">
        <v>0</v>
      </c>
      <c r="S15" s="18">
        <v>0</v>
      </c>
      <c r="T15" s="19">
        <v>0</v>
      </c>
      <c r="U15" s="19"/>
      <c r="V15" s="16">
        <f t="shared" si="5"/>
        <v>0</v>
      </c>
      <c r="W15" s="17">
        <v>0</v>
      </c>
      <c r="X15" s="18">
        <v>0</v>
      </c>
    </row>
    <row r="16" spans="1:24" hidden="1" x14ac:dyDescent="0.25">
      <c r="A16" s="25" t="s">
        <v>21</v>
      </c>
      <c r="B16" s="123" t="s">
        <v>22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51" hidden="1" x14ac:dyDescent="0.25">
      <c r="A17" s="14" t="s">
        <v>23</v>
      </c>
      <c r="B17" s="22" t="s">
        <v>24</v>
      </c>
      <c r="C17" s="15" t="s">
        <v>25</v>
      </c>
      <c r="D17" s="16">
        <f t="shared" ref="D17:D25" si="6">E17+F17+G17</f>
        <v>0</v>
      </c>
      <c r="E17" s="17">
        <f t="shared" ref="E17:E25" si="7">J17+N17+R17+W17</f>
        <v>0</v>
      </c>
      <c r="F17" s="18">
        <f t="shared" ref="F17:F25" si="8">K17+O17+S17+X17</f>
        <v>0</v>
      </c>
      <c r="G17" s="19">
        <f t="shared" ref="G17:G25" si="9">L17</f>
        <v>0</v>
      </c>
      <c r="H17" s="19"/>
      <c r="I17" s="16">
        <f t="shared" ref="I17:I25" si="10">J17+K17+L17</f>
        <v>0</v>
      </c>
      <c r="J17" s="17">
        <v>0</v>
      </c>
      <c r="K17" s="18">
        <v>0</v>
      </c>
      <c r="L17" s="19">
        <v>0</v>
      </c>
      <c r="M17" s="16">
        <f t="shared" ref="M17:M25" si="11">N17+O17</f>
        <v>0</v>
      </c>
      <c r="N17" s="17">
        <v>0</v>
      </c>
      <c r="O17" s="20">
        <v>0</v>
      </c>
      <c r="P17" s="19">
        <v>0</v>
      </c>
      <c r="Q17" s="16">
        <f t="shared" ref="Q17:Q25" si="12">R17+S17</f>
        <v>0</v>
      </c>
      <c r="R17" s="17">
        <v>0</v>
      </c>
      <c r="S17" s="18">
        <v>0</v>
      </c>
      <c r="T17" s="19">
        <v>0</v>
      </c>
      <c r="U17" s="19"/>
      <c r="V17" s="16">
        <f t="shared" ref="V17:V25" si="13">W17+X17</f>
        <v>0</v>
      </c>
      <c r="W17" s="17">
        <v>0</v>
      </c>
      <c r="X17" s="18">
        <v>0</v>
      </c>
    </row>
    <row r="18" spans="1:24" ht="51" hidden="1" x14ac:dyDescent="0.25">
      <c r="A18" s="14" t="s">
        <v>26</v>
      </c>
      <c r="B18" s="22" t="s">
        <v>27</v>
      </c>
      <c r="C18" s="15" t="s">
        <v>28</v>
      </c>
      <c r="D18" s="16">
        <f t="shared" si="6"/>
        <v>0</v>
      </c>
      <c r="E18" s="17">
        <f t="shared" si="7"/>
        <v>0</v>
      </c>
      <c r="F18" s="18">
        <f t="shared" si="8"/>
        <v>0</v>
      </c>
      <c r="G18" s="19">
        <f t="shared" si="9"/>
        <v>0</v>
      </c>
      <c r="H18" s="19"/>
      <c r="I18" s="16">
        <f t="shared" si="10"/>
        <v>0</v>
      </c>
      <c r="J18" s="17">
        <v>0</v>
      </c>
      <c r="K18" s="18">
        <v>0</v>
      </c>
      <c r="L18" s="19">
        <v>0</v>
      </c>
      <c r="M18" s="16">
        <f t="shared" si="11"/>
        <v>0</v>
      </c>
      <c r="N18" s="17">
        <v>0</v>
      </c>
      <c r="O18" s="20">
        <v>0</v>
      </c>
      <c r="P18" s="19">
        <v>0</v>
      </c>
      <c r="Q18" s="16">
        <f t="shared" si="12"/>
        <v>0</v>
      </c>
      <c r="R18" s="17">
        <v>0</v>
      </c>
      <c r="S18" s="18">
        <v>0</v>
      </c>
      <c r="T18" s="19">
        <v>0</v>
      </c>
      <c r="U18" s="19"/>
      <c r="V18" s="16">
        <f t="shared" si="13"/>
        <v>0</v>
      </c>
      <c r="W18" s="17">
        <v>0</v>
      </c>
      <c r="X18" s="18">
        <v>0</v>
      </c>
    </row>
    <row r="19" spans="1:24" ht="63.75" hidden="1" x14ac:dyDescent="0.25">
      <c r="A19" s="14" t="s">
        <v>29</v>
      </c>
      <c r="B19" s="26" t="s">
        <v>172</v>
      </c>
      <c r="C19" s="15" t="s">
        <v>173</v>
      </c>
      <c r="D19" s="16">
        <f t="shared" si="6"/>
        <v>0</v>
      </c>
      <c r="E19" s="17">
        <f t="shared" si="7"/>
        <v>0</v>
      </c>
      <c r="F19" s="18">
        <f t="shared" si="8"/>
        <v>0</v>
      </c>
      <c r="G19" s="19">
        <f t="shared" si="9"/>
        <v>0</v>
      </c>
      <c r="H19" s="19"/>
      <c r="I19" s="16">
        <f t="shared" si="10"/>
        <v>0</v>
      </c>
      <c r="J19" s="17">
        <v>0</v>
      </c>
      <c r="K19" s="18">
        <v>0</v>
      </c>
      <c r="L19" s="19">
        <v>0</v>
      </c>
      <c r="M19" s="16">
        <f t="shared" si="11"/>
        <v>0</v>
      </c>
      <c r="N19" s="24">
        <v>0</v>
      </c>
      <c r="O19" s="20">
        <v>0</v>
      </c>
      <c r="P19" s="19">
        <v>0</v>
      </c>
      <c r="Q19" s="16">
        <f t="shared" si="12"/>
        <v>0</v>
      </c>
      <c r="R19" s="24">
        <v>0</v>
      </c>
      <c r="S19" s="18">
        <v>0</v>
      </c>
      <c r="T19" s="19">
        <v>0</v>
      </c>
      <c r="U19" s="19"/>
      <c r="V19" s="16">
        <f t="shared" si="13"/>
        <v>0</v>
      </c>
      <c r="W19" s="17">
        <v>0</v>
      </c>
      <c r="X19" s="18">
        <v>0</v>
      </c>
    </row>
    <row r="20" spans="1:24" ht="63.75" hidden="1" x14ac:dyDescent="0.25">
      <c r="A20" s="14" t="s">
        <v>30</v>
      </c>
      <c r="B20" s="23" t="s">
        <v>174</v>
      </c>
      <c r="C20" s="15" t="s">
        <v>80</v>
      </c>
      <c r="D20" s="16">
        <f t="shared" si="6"/>
        <v>0</v>
      </c>
      <c r="E20" s="17">
        <f t="shared" si="7"/>
        <v>0</v>
      </c>
      <c r="F20" s="18">
        <f t="shared" si="8"/>
        <v>0</v>
      </c>
      <c r="G20" s="19">
        <f t="shared" si="9"/>
        <v>0</v>
      </c>
      <c r="H20" s="19"/>
      <c r="I20" s="16">
        <f t="shared" si="10"/>
        <v>0</v>
      </c>
      <c r="J20" s="17">
        <v>0</v>
      </c>
      <c r="K20" s="18">
        <v>0</v>
      </c>
      <c r="L20" s="19">
        <v>0</v>
      </c>
      <c r="M20" s="16">
        <f t="shared" si="11"/>
        <v>0</v>
      </c>
      <c r="N20" s="24">
        <v>0</v>
      </c>
      <c r="O20" s="20">
        <v>0</v>
      </c>
      <c r="P20" s="19">
        <v>0</v>
      </c>
      <c r="Q20" s="16">
        <f t="shared" si="12"/>
        <v>0</v>
      </c>
      <c r="R20" s="24">
        <v>0</v>
      </c>
      <c r="S20" s="18">
        <v>0</v>
      </c>
      <c r="T20" s="19">
        <v>0</v>
      </c>
      <c r="U20" s="19"/>
      <c r="V20" s="16">
        <f t="shared" si="13"/>
        <v>0</v>
      </c>
      <c r="W20" s="17">
        <v>0</v>
      </c>
      <c r="X20" s="18">
        <v>0</v>
      </c>
    </row>
    <row r="21" spans="1:24" ht="51" hidden="1" x14ac:dyDescent="0.25">
      <c r="A21" s="14" t="s">
        <v>31</v>
      </c>
      <c r="B21" s="23" t="s">
        <v>175</v>
      </c>
      <c r="C21" s="15" t="s">
        <v>80</v>
      </c>
      <c r="D21" s="16">
        <f t="shared" si="6"/>
        <v>0</v>
      </c>
      <c r="E21" s="17">
        <f t="shared" si="7"/>
        <v>0</v>
      </c>
      <c r="F21" s="18">
        <f t="shared" si="8"/>
        <v>0</v>
      </c>
      <c r="G21" s="19">
        <f t="shared" si="9"/>
        <v>0</v>
      </c>
      <c r="H21" s="19"/>
      <c r="I21" s="16">
        <f t="shared" si="10"/>
        <v>0</v>
      </c>
      <c r="J21" s="17">
        <v>0</v>
      </c>
      <c r="K21" s="18">
        <v>0</v>
      </c>
      <c r="L21" s="19">
        <v>0</v>
      </c>
      <c r="M21" s="16">
        <f t="shared" si="11"/>
        <v>0</v>
      </c>
      <c r="N21" s="24">
        <v>0</v>
      </c>
      <c r="O21" s="20">
        <v>0</v>
      </c>
      <c r="P21" s="19">
        <v>0</v>
      </c>
      <c r="Q21" s="16">
        <f t="shared" si="12"/>
        <v>0</v>
      </c>
      <c r="R21" s="24">
        <v>0</v>
      </c>
      <c r="S21" s="18">
        <v>0</v>
      </c>
      <c r="T21" s="19">
        <v>0</v>
      </c>
      <c r="U21" s="19"/>
      <c r="V21" s="16">
        <f t="shared" si="13"/>
        <v>0</v>
      </c>
      <c r="W21" s="17">
        <v>0</v>
      </c>
      <c r="X21" s="18">
        <v>0</v>
      </c>
    </row>
    <row r="22" spans="1:24" ht="114.75" hidden="1" x14ac:dyDescent="0.25">
      <c r="A22" s="14" t="s">
        <v>32</v>
      </c>
      <c r="B22" s="22" t="s">
        <v>33</v>
      </c>
      <c r="C22" s="15" t="s">
        <v>80</v>
      </c>
      <c r="D22" s="16">
        <f t="shared" si="6"/>
        <v>0</v>
      </c>
      <c r="E22" s="17">
        <f t="shared" si="7"/>
        <v>0</v>
      </c>
      <c r="F22" s="18">
        <f t="shared" si="8"/>
        <v>0</v>
      </c>
      <c r="G22" s="19">
        <f t="shared" si="9"/>
        <v>0</v>
      </c>
      <c r="H22" s="19"/>
      <c r="I22" s="16">
        <f t="shared" si="10"/>
        <v>0</v>
      </c>
      <c r="J22" s="17">
        <v>0</v>
      </c>
      <c r="K22" s="18">
        <v>0</v>
      </c>
      <c r="L22" s="19">
        <v>0</v>
      </c>
      <c r="M22" s="16">
        <f t="shared" si="11"/>
        <v>0</v>
      </c>
      <c r="N22" s="17">
        <v>0</v>
      </c>
      <c r="O22" s="20">
        <v>0</v>
      </c>
      <c r="P22" s="19">
        <v>0</v>
      </c>
      <c r="Q22" s="16">
        <f t="shared" si="12"/>
        <v>0</v>
      </c>
      <c r="R22" s="17">
        <v>0</v>
      </c>
      <c r="S22" s="18">
        <v>0</v>
      </c>
      <c r="T22" s="19">
        <v>0</v>
      </c>
      <c r="U22" s="19"/>
      <c r="V22" s="16">
        <f t="shared" si="13"/>
        <v>0</v>
      </c>
      <c r="W22" s="17">
        <v>0</v>
      </c>
      <c r="X22" s="18">
        <v>0</v>
      </c>
    </row>
    <row r="23" spans="1:24" ht="76.5" hidden="1" x14ac:dyDescent="0.25">
      <c r="A23" s="14" t="s">
        <v>34</v>
      </c>
      <c r="B23" s="22" t="s">
        <v>35</v>
      </c>
      <c r="C23" s="15" t="s">
        <v>80</v>
      </c>
      <c r="D23" s="16">
        <f t="shared" si="6"/>
        <v>0</v>
      </c>
      <c r="E23" s="17">
        <f t="shared" si="7"/>
        <v>0</v>
      </c>
      <c r="F23" s="18">
        <f t="shared" si="8"/>
        <v>0</v>
      </c>
      <c r="G23" s="19">
        <f t="shared" si="9"/>
        <v>0</v>
      </c>
      <c r="H23" s="19"/>
      <c r="I23" s="16">
        <f t="shared" si="10"/>
        <v>0</v>
      </c>
      <c r="J23" s="17">
        <v>0</v>
      </c>
      <c r="K23" s="18">
        <v>0</v>
      </c>
      <c r="L23" s="19">
        <v>0</v>
      </c>
      <c r="M23" s="16">
        <f t="shared" si="11"/>
        <v>0</v>
      </c>
      <c r="N23" s="17">
        <v>0</v>
      </c>
      <c r="O23" s="20">
        <v>0</v>
      </c>
      <c r="P23" s="19">
        <v>0</v>
      </c>
      <c r="Q23" s="16">
        <f t="shared" si="12"/>
        <v>0</v>
      </c>
      <c r="R23" s="17">
        <v>0</v>
      </c>
      <c r="S23" s="18">
        <v>0</v>
      </c>
      <c r="T23" s="19">
        <v>0</v>
      </c>
      <c r="U23" s="19"/>
      <c r="V23" s="16">
        <f t="shared" si="13"/>
        <v>0</v>
      </c>
      <c r="W23" s="17">
        <v>0</v>
      </c>
      <c r="X23" s="18">
        <v>0</v>
      </c>
    </row>
    <row r="24" spans="1:24" ht="51" hidden="1" x14ac:dyDescent="0.25">
      <c r="A24" s="14" t="s">
        <v>36</v>
      </c>
      <c r="B24" s="22" t="s">
        <v>37</v>
      </c>
      <c r="C24" s="15" t="s">
        <v>80</v>
      </c>
      <c r="D24" s="16">
        <f t="shared" si="6"/>
        <v>0</v>
      </c>
      <c r="E24" s="17">
        <f t="shared" si="7"/>
        <v>0</v>
      </c>
      <c r="F24" s="18">
        <f t="shared" si="8"/>
        <v>0</v>
      </c>
      <c r="G24" s="19">
        <f t="shared" si="9"/>
        <v>0</v>
      </c>
      <c r="H24" s="19"/>
      <c r="I24" s="16">
        <f t="shared" si="10"/>
        <v>0</v>
      </c>
      <c r="J24" s="17">
        <v>0</v>
      </c>
      <c r="K24" s="18">
        <v>0</v>
      </c>
      <c r="L24" s="19">
        <v>0</v>
      </c>
      <c r="M24" s="16">
        <f t="shared" si="11"/>
        <v>0</v>
      </c>
      <c r="N24" s="24">
        <v>0</v>
      </c>
      <c r="O24" s="20">
        <v>0</v>
      </c>
      <c r="P24" s="19">
        <v>0</v>
      </c>
      <c r="Q24" s="16">
        <f t="shared" si="12"/>
        <v>0</v>
      </c>
      <c r="R24" s="24">
        <v>0</v>
      </c>
      <c r="S24" s="18">
        <v>0</v>
      </c>
      <c r="T24" s="19">
        <v>0</v>
      </c>
      <c r="U24" s="19"/>
      <c r="V24" s="16">
        <f t="shared" si="13"/>
        <v>0</v>
      </c>
      <c r="W24" s="17">
        <v>0</v>
      </c>
      <c r="X24" s="18">
        <v>0</v>
      </c>
    </row>
    <row r="25" spans="1:24" ht="102" hidden="1" x14ac:dyDescent="0.25">
      <c r="A25" s="14" t="s">
        <v>38</v>
      </c>
      <c r="B25" s="22" t="s">
        <v>39</v>
      </c>
      <c r="C25" s="15" t="s">
        <v>80</v>
      </c>
      <c r="D25" s="16">
        <f t="shared" si="6"/>
        <v>0</v>
      </c>
      <c r="E25" s="17">
        <f t="shared" si="7"/>
        <v>0</v>
      </c>
      <c r="F25" s="18">
        <f t="shared" si="8"/>
        <v>0</v>
      </c>
      <c r="G25" s="19">
        <f t="shared" si="9"/>
        <v>0</v>
      </c>
      <c r="H25" s="19"/>
      <c r="I25" s="16">
        <f t="shared" si="10"/>
        <v>0</v>
      </c>
      <c r="J25" s="17">
        <v>0</v>
      </c>
      <c r="K25" s="18">
        <v>0</v>
      </c>
      <c r="L25" s="19">
        <v>0</v>
      </c>
      <c r="M25" s="16">
        <f t="shared" si="11"/>
        <v>0</v>
      </c>
      <c r="N25" s="17">
        <v>0</v>
      </c>
      <c r="O25" s="20">
        <v>0</v>
      </c>
      <c r="P25" s="19">
        <v>0</v>
      </c>
      <c r="Q25" s="16">
        <f t="shared" si="12"/>
        <v>0</v>
      </c>
      <c r="R25" s="17">
        <v>0</v>
      </c>
      <c r="S25" s="18">
        <v>0</v>
      </c>
      <c r="T25" s="19">
        <v>0</v>
      </c>
      <c r="U25" s="19"/>
      <c r="V25" s="16">
        <f t="shared" si="13"/>
        <v>0</v>
      </c>
      <c r="W25" s="17">
        <v>0</v>
      </c>
      <c r="X25" s="18">
        <v>0</v>
      </c>
    </row>
    <row r="26" spans="1:24" hidden="1" x14ac:dyDescent="0.25">
      <c r="A26" s="27"/>
      <c r="B26" s="28" t="s">
        <v>40</v>
      </c>
      <c r="C26" s="29"/>
      <c r="D26" s="30">
        <f>D12+D13+D14+D15+D17+D18+D19+D20+D21+D22+D23+D24+D25</f>
        <v>0</v>
      </c>
      <c r="E26" s="30">
        <f t="shared" ref="E26:O26" si="14">E12+E13+E14+E15+E17+E18+E19+E20+E21+E22+E23+E24+E25</f>
        <v>0</v>
      </c>
      <c r="F26" s="30">
        <f t="shared" si="14"/>
        <v>0</v>
      </c>
      <c r="G26" s="30">
        <f t="shared" si="14"/>
        <v>0</v>
      </c>
      <c r="H26" s="30"/>
      <c r="I26" s="30">
        <f t="shared" si="14"/>
        <v>0</v>
      </c>
      <c r="J26" s="30">
        <f t="shared" si="14"/>
        <v>0</v>
      </c>
      <c r="K26" s="30">
        <f t="shared" si="14"/>
        <v>0</v>
      </c>
      <c r="L26" s="30">
        <f t="shared" si="14"/>
        <v>0</v>
      </c>
      <c r="M26" s="30">
        <f t="shared" si="14"/>
        <v>0</v>
      </c>
      <c r="N26" s="30">
        <f t="shared" si="14"/>
        <v>0</v>
      </c>
      <c r="O26" s="30">
        <f t="shared" si="14"/>
        <v>0</v>
      </c>
      <c r="P26" s="30">
        <f>P12+P13+P14+P15+P17+P18+P19+P20+P22+P23+P24+P25</f>
        <v>0</v>
      </c>
      <c r="Q26" s="30">
        <f t="shared" ref="Q26:S26" si="15">Q12+Q13+Q14+Q15+Q17+Q18+Q19+Q20+Q21+Q22+Q23+Q24+Q25</f>
        <v>0</v>
      </c>
      <c r="R26" s="30">
        <f t="shared" si="15"/>
        <v>0</v>
      </c>
      <c r="S26" s="30">
        <f t="shared" si="15"/>
        <v>0</v>
      </c>
      <c r="T26" s="30">
        <f>T12+T13+T14+T15+T17+T18+T19+T20+T22+T23+T24+T25</f>
        <v>0</v>
      </c>
      <c r="U26" s="30"/>
      <c r="V26" s="30">
        <f t="shared" ref="V26:X26" si="16">V12+V13+V14+V15+V17+V18+V19+V20+V21+V22+V23+V24+V25</f>
        <v>0</v>
      </c>
      <c r="W26" s="30">
        <f t="shared" si="16"/>
        <v>0</v>
      </c>
      <c r="X26" s="30">
        <f t="shared" si="16"/>
        <v>0</v>
      </c>
    </row>
    <row r="27" spans="1:24" hidden="1" x14ac:dyDescent="0.25">
      <c r="A27" s="31" t="s">
        <v>41</v>
      </c>
      <c r="B27" s="120" t="s">
        <v>193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ht="63.75" hidden="1" x14ac:dyDescent="0.25">
      <c r="A28" s="14" t="s">
        <v>42</v>
      </c>
      <c r="B28" s="23" t="s">
        <v>176</v>
      </c>
      <c r="C28" s="15" t="s">
        <v>28</v>
      </c>
      <c r="D28" s="16">
        <f t="shared" ref="D28:D33" si="17">E28+F28+G28</f>
        <v>0</v>
      </c>
      <c r="E28" s="17">
        <f t="shared" ref="E28:F33" si="18">J28+N28+R28+W28</f>
        <v>0</v>
      </c>
      <c r="F28" s="18">
        <f t="shared" si="18"/>
        <v>0</v>
      </c>
      <c r="G28" s="19">
        <f t="shared" ref="G28:G33" si="19">L28</f>
        <v>0</v>
      </c>
      <c r="H28" s="19"/>
      <c r="I28" s="16">
        <f t="shared" ref="I28:I33" si="20">J28+K28+L28</f>
        <v>0</v>
      </c>
      <c r="J28" s="17">
        <v>0</v>
      </c>
      <c r="K28" s="18">
        <v>0</v>
      </c>
      <c r="L28" s="19">
        <v>0</v>
      </c>
      <c r="M28" s="16">
        <f t="shared" ref="M28:M33" si="21">N28+O28</f>
        <v>0</v>
      </c>
      <c r="N28" s="17">
        <v>0</v>
      </c>
      <c r="O28" s="20">
        <v>0</v>
      </c>
      <c r="P28" s="19">
        <v>0</v>
      </c>
      <c r="Q28" s="16">
        <f t="shared" ref="Q28:Q33" si="22">R28+S28</f>
        <v>0</v>
      </c>
      <c r="R28" s="17">
        <v>0</v>
      </c>
      <c r="S28" s="18">
        <v>0</v>
      </c>
      <c r="T28" s="19">
        <v>0</v>
      </c>
      <c r="U28" s="19"/>
      <c r="V28" s="16">
        <f t="shared" ref="V28:V33" si="23">W28+X28</f>
        <v>0</v>
      </c>
      <c r="W28" s="17">
        <v>0</v>
      </c>
      <c r="X28" s="18">
        <v>0</v>
      </c>
    </row>
    <row r="29" spans="1:24" ht="63.75" hidden="1" x14ac:dyDescent="0.25">
      <c r="A29" s="14" t="s">
        <v>43</v>
      </c>
      <c r="B29" s="23" t="s">
        <v>205</v>
      </c>
      <c r="C29" s="15" t="s">
        <v>80</v>
      </c>
      <c r="D29" s="16">
        <f t="shared" si="17"/>
        <v>119000</v>
      </c>
      <c r="E29" s="17">
        <f t="shared" si="18"/>
        <v>0</v>
      </c>
      <c r="F29" s="18">
        <f t="shared" si="18"/>
        <v>119000</v>
      </c>
      <c r="G29" s="19">
        <f t="shared" si="19"/>
        <v>0</v>
      </c>
      <c r="H29" s="19"/>
      <c r="I29" s="16">
        <f t="shared" si="20"/>
        <v>0</v>
      </c>
      <c r="J29" s="17">
        <v>0</v>
      </c>
      <c r="K29" s="18">
        <v>0</v>
      </c>
      <c r="L29" s="45">
        <v>0</v>
      </c>
      <c r="M29" s="16">
        <f t="shared" si="21"/>
        <v>49000</v>
      </c>
      <c r="N29" s="32">
        <v>0</v>
      </c>
      <c r="O29" s="20">
        <v>49000</v>
      </c>
      <c r="P29" s="19">
        <v>0</v>
      </c>
      <c r="Q29" s="16">
        <f t="shared" si="22"/>
        <v>70000</v>
      </c>
      <c r="R29" s="32">
        <v>0</v>
      </c>
      <c r="S29" s="18">
        <v>70000</v>
      </c>
      <c r="T29" s="19">
        <v>0</v>
      </c>
      <c r="U29" s="19"/>
      <c r="V29" s="16">
        <f t="shared" si="23"/>
        <v>0</v>
      </c>
      <c r="W29" s="32">
        <v>0</v>
      </c>
      <c r="X29" s="18">
        <v>0</v>
      </c>
    </row>
    <row r="30" spans="1:24" ht="51" hidden="1" x14ac:dyDescent="0.25">
      <c r="A30" s="14" t="s">
        <v>207</v>
      </c>
      <c r="B30" s="23" t="s">
        <v>177</v>
      </c>
      <c r="C30" s="15" t="s">
        <v>80</v>
      </c>
      <c r="D30" s="16">
        <f t="shared" si="17"/>
        <v>0</v>
      </c>
      <c r="E30" s="17">
        <f t="shared" si="18"/>
        <v>0</v>
      </c>
      <c r="F30" s="18">
        <f t="shared" si="18"/>
        <v>0</v>
      </c>
      <c r="G30" s="19">
        <f t="shared" si="19"/>
        <v>0</v>
      </c>
      <c r="H30" s="19"/>
      <c r="I30" s="16">
        <f t="shared" si="20"/>
        <v>0</v>
      </c>
      <c r="J30" s="17">
        <v>0</v>
      </c>
      <c r="K30" s="18">
        <v>0</v>
      </c>
      <c r="L30" s="19">
        <v>0</v>
      </c>
      <c r="M30" s="16">
        <f t="shared" si="21"/>
        <v>0</v>
      </c>
      <c r="N30" s="24">
        <v>0</v>
      </c>
      <c r="O30" s="20">
        <v>0</v>
      </c>
      <c r="P30" s="19">
        <v>0</v>
      </c>
      <c r="Q30" s="16">
        <f t="shared" si="22"/>
        <v>0</v>
      </c>
      <c r="R30" s="24">
        <v>0</v>
      </c>
      <c r="S30" s="18">
        <v>0</v>
      </c>
      <c r="T30" s="19">
        <v>0</v>
      </c>
      <c r="U30" s="19"/>
      <c r="V30" s="16">
        <f t="shared" si="23"/>
        <v>0</v>
      </c>
      <c r="W30" s="32">
        <v>0</v>
      </c>
      <c r="X30" s="18">
        <v>0</v>
      </c>
    </row>
    <row r="31" spans="1:24" ht="38.25" hidden="1" x14ac:dyDescent="0.25">
      <c r="A31" s="14" t="s">
        <v>44</v>
      </c>
      <c r="B31" s="23" t="s">
        <v>46</v>
      </c>
      <c r="C31" s="15" t="s">
        <v>80</v>
      </c>
      <c r="D31" s="16">
        <f t="shared" si="17"/>
        <v>228230</v>
      </c>
      <c r="E31" s="17">
        <f t="shared" si="18"/>
        <v>228230</v>
      </c>
      <c r="F31" s="18">
        <f t="shared" si="18"/>
        <v>0</v>
      </c>
      <c r="G31" s="19">
        <f t="shared" si="19"/>
        <v>0</v>
      </c>
      <c r="H31" s="19"/>
      <c r="I31" s="16">
        <f t="shared" si="20"/>
        <v>0</v>
      </c>
      <c r="J31" s="17">
        <v>0</v>
      </c>
      <c r="K31" s="18">
        <v>0</v>
      </c>
      <c r="L31" s="19">
        <v>0</v>
      </c>
      <c r="M31" s="16">
        <f t="shared" si="21"/>
        <v>228230</v>
      </c>
      <c r="N31" s="24">
        <v>228230</v>
      </c>
      <c r="O31" s="20">
        <v>0</v>
      </c>
      <c r="P31" s="19">
        <v>0</v>
      </c>
      <c r="Q31" s="16">
        <f t="shared" si="22"/>
        <v>0</v>
      </c>
      <c r="R31" s="24">
        <v>0</v>
      </c>
      <c r="S31" s="18">
        <v>0</v>
      </c>
      <c r="T31" s="19">
        <v>0</v>
      </c>
      <c r="U31" s="19"/>
      <c r="V31" s="16">
        <f t="shared" si="23"/>
        <v>0</v>
      </c>
      <c r="W31" s="17">
        <v>0</v>
      </c>
      <c r="X31" s="18">
        <v>0</v>
      </c>
    </row>
    <row r="32" spans="1:24" ht="51" hidden="1" x14ac:dyDescent="0.25">
      <c r="A32" s="14" t="s">
        <v>45</v>
      </c>
      <c r="B32" s="23" t="s">
        <v>48</v>
      </c>
      <c r="C32" s="15" t="s">
        <v>80</v>
      </c>
      <c r="D32" s="16">
        <f t="shared" si="17"/>
        <v>12917</v>
      </c>
      <c r="E32" s="17">
        <f t="shared" si="18"/>
        <v>0</v>
      </c>
      <c r="F32" s="18">
        <f t="shared" si="18"/>
        <v>12917</v>
      </c>
      <c r="G32" s="19">
        <f t="shared" si="19"/>
        <v>0</v>
      </c>
      <c r="H32" s="19"/>
      <c r="I32" s="16">
        <f t="shared" si="20"/>
        <v>0</v>
      </c>
      <c r="J32" s="17">
        <v>0</v>
      </c>
      <c r="K32" s="18">
        <v>0</v>
      </c>
      <c r="L32" s="19">
        <v>0</v>
      </c>
      <c r="M32" s="16">
        <f t="shared" si="21"/>
        <v>12917</v>
      </c>
      <c r="N32" s="24">
        <v>0</v>
      </c>
      <c r="O32" s="20">
        <v>12917</v>
      </c>
      <c r="P32" s="19">
        <v>0</v>
      </c>
      <c r="Q32" s="16">
        <f t="shared" si="22"/>
        <v>0</v>
      </c>
      <c r="R32" s="24">
        <v>0</v>
      </c>
      <c r="S32" s="18">
        <v>0</v>
      </c>
      <c r="T32" s="19">
        <v>0</v>
      </c>
      <c r="U32" s="19"/>
      <c r="V32" s="16">
        <f t="shared" si="23"/>
        <v>0</v>
      </c>
      <c r="W32" s="17">
        <v>0</v>
      </c>
      <c r="X32" s="18">
        <v>0</v>
      </c>
    </row>
    <row r="33" spans="1:24" ht="63.75" hidden="1" x14ac:dyDescent="0.25">
      <c r="A33" s="14" t="s">
        <v>47</v>
      </c>
      <c r="B33" s="23" t="s">
        <v>206</v>
      </c>
      <c r="C33" s="15" t="s">
        <v>80</v>
      </c>
      <c r="D33" s="16">
        <f t="shared" si="17"/>
        <v>139000</v>
      </c>
      <c r="E33" s="17">
        <f t="shared" si="18"/>
        <v>70000</v>
      </c>
      <c r="F33" s="18">
        <f t="shared" si="18"/>
        <v>69000</v>
      </c>
      <c r="G33" s="19">
        <f t="shared" si="19"/>
        <v>0</v>
      </c>
      <c r="H33" s="19"/>
      <c r="I33" s="16">
        <f t="shared" si="20"/>
        <v>0</v>
      </c>
      <c r="J33" s="17">
        <v>0</v>
      </c>
      <c r="K33" s="18">
        <v>0</v>
      </c>
      <c r="L33" s="19">
        <v>0</v>
      </c>
      <c r="M33" s="16">
        <f t="shared" si="21"/>
        <v>139000</v>
      </c>
      <c r="N33" s="24">
        <v>70000</v>
      </c>
      <c r="O33" s="20">
        <v>69000</v>
      </c>
      <c r="P33" s="19">
        <v>0</v>
      </c>
      <c r="Q33" s="16">
        <f t="shared" si="22"/>
        <v>0</v>
      </c>
      <c r="R33" s="24">
        <v>0</v>
      </c>
      <c r="S33" s="18">
        <v>0</v>
      </c>
      <c r="T33" s="19">
        <v>0</v>
      </c>
      <c r="U33" s="19"/>
      <c r="V33" s="16">
        <f t="shared" si="23"/>
        <v>0</v>
      </c>
      <c r="W33" s="17">
        <v>0</v>
      </c>
      <c r="X33" s="18">
        <v>0</v>
      </c>
    </row>
    <row r="34" spans="1:24" hidden="1" x14ac:dyDescent="0.25">
      <c r="A34" s="33"/>
      <c r="B34" s="34" t="s">
        <v>40</v>
      </c>
      <c r="C34" s="35"/>
      <c r="D34" s="30">
        <f>D28+D29+D30+D31+D32+D33</f>
        <v>499147</v>
      </c>
      <c r="E34" s="30">
        <f>E28+E29+E30+E31+E32+E33</f>
        <v>298230</v>
      </c>
      <c r="F34" s="30">
        <f>F28+F29+F30+F31+F32+F33</f>
        <v>200917</v>
      </c>
      <c r="G34" s="30">
        <f>G28+G29+G30+G31+G32+G33</f>
        <v>0</v>
      </c>
      <c r="H34" s="30"/>
      <c r="I34" s="30">
        <f>I28+I29+I30+I31+I32+I33</f>
        <v>0</v>
      </c>
      <c r="J34" s="30">
        <f t="shared" ref="J34:T34" si="24">J28+J29+J30+J31+J32+J33</f>
        <v>0</v>
      </c>
      <c r="K34" s="30">
        <f t="shared" si="24"/>
        <v>0</v>
      </c>
      <c r="L34" s="30">
        <f t="shared" si="24"/>
        <v>0</v>
      </c>
      <c r="M34" s="30">
        <f t="shared" si="24"/>
        <v>429147</v>
      </c>
      <c r="N34" s="30">
        <f t="shared" si="24"/>
        <v>298230</v>
      </c>
      <c r="O34" s="30">
        <f t="shared" si="24"/>
        <v>130917</v>
      </c>
      <c r="P34" s="30">
        <f t="shared" si="24"/>
        <v>0</v>
      </c>
      <c r="Q34" s="30">
        <f t="shared" si="24"/>
        <v>70000</v>
      </c>
      <c r="R34" s="30">
        <f t="shared" si="24"/>
        <v>0</v>
      </c>
      <c r="S34" s="30">
        <f t="shared" si="24"/>
        <v>70000</v>
      </c>
      <c r="T34" s="30">
        <f t="shared" si="24"/>
        <v>0</v>
      </c>
      <c r="U34" s="30"/>
      <c r="V34" s="30">
        <f t="shared" ref="V34" si="25">V28+V29+V30+V31+V32</f>
        <v>0</v>
      </c>
      <c r="W34" s="30">
        <f t="shared" ref="W34:X34" si="26">W28+W29+W30+W31+W32+W33</f>
        <v>0</v>
      </c>
      <c r="X34" s="30">
        <f t="shared" si="26"/>
        <v>0</v>
      </c>
    </row>
    <row r="35" spans="1:24" hidden="1" x14ac:dyDescent="0.25">
      <c r="A35" s="31" t="s">
        <v>49</v>
      </c>
      <c r="B35" s="120" t="s">
        <v>50</v>
      </c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</row>
    <row r="36" spans="1:24" hidden="1" x14ac:dyDescent="0.25">
      <c r="A36" s="25" t="s">
        <v>51</v>
      </c>
      <c r="B36" s="123" t="s">
        <v>52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</row>
    <row r="37" spans="1:24" ht="63.75" hidden="1" x14ac:dyDescent="0.25">
      <c r="A37" s="14" t="s">
        <v>53</v>
      </c>
      <c r="B37" s="26" t="s">
        <v>178</v>
      </c>
      <c r="C37" s="15" t="s">
        <v>148</v>
      </c>
      <c r="D37" s="16">
        <f t="shared" ref="D37:D38" si="27">E37+F37+G37</f>
        <v>0</v>
      </c>
      <c r="E37" s="17">
        <f>J37+N37+R37+W37</f>
        <v>0</v>
      </c>
      <c r="F37" s="18">
        <f>K37+O37+S37+X37</f>
        <v>0</v>
      </c>
      <c r="G37" s="19">
        <f t="shared" ref="G37:G38" si="28">L37</f>
        <v>0</v>
      </c>
      <c r="H37" s="19"/>
      <c r="I37" s="16">
        <f t="shared" ref="I37:I38" si="29">J37+K37+L37</f>
        <v>0</v>
      </c>
      <c r="J37" s="17">
        <v>0</v>
      </c>
      <c r="K37" s="18">
        <v>0</v>
      </c>
      <c r="L37" s="19">
        <v>0</v>
      </c>
      <c r="M37" s="16">
        <f>N37+O37</f>
        <v>0</v>
      </c>
      <c r="N37" s="24">
        <v>0</v>
      </c>
      <c r="O37" s="20">
        <v>0</v>
      </c>
      <c r="P37" s="19">
        <v>0</v>
      </c>
      <c r="Q37" s="16">
        <f t="shared" ref="Q37:Q42" si="30">R37+S37</f>
        <v>0</v>
      </c>
      <c r="R37" s="24">
        <v>0</v>
      </c>
      <c r="S37" s="18">
        <v>0</v>
      </c>
      <c r="T37" s="19">
        <v>0</v>
      </c>
      <c r="U37" s="19"/>
      <c r="V37" s="16">
        <f t="shared" ref="V37:V42" si="31">W37+X37</f>
        <v>0</v>
      </c>
      <c r="W37" s="17">
        <v>0</v>
      </c>
      <c r="X37" s="18">
        <v>0</v>
      </c>
    </row>
    <row r="38" spans="1:24" ht="38.25" hidden="1" x14ac:dyDescent="0.25">
      <c r="A38" s="14" t="s">
        <v>54</v>
      </c>
      <c r="B38" s="26" t="s">
        <v>55</v>
      </c>
      <c r="C38" s="15" t="s">
        <v>148</v>
      </c>
      <c r="D38" s="16">
        <f t="shared" si="27"/>
        <v>0</v>
      </c>
      <c r="E38" s="17">
        <f>J38+N38+R38+W38</f>
        <v>0</v>
      </c>
      <c r="F38" s="18">
        <f>K38+O38+S38+X38</f>
        <v>0</v>
      </c>
      <c r="G38" s="19">
        <f t="shared" si="28"/>
        <v>0</v>
      </c>
      <c r="H38" s="19"/>
      <c r="I38" s="16">
        <f t="shared" si="29"/>
        <v>0</v>
      </c>
      <c r="J38" s="17">
        <v>0</v>
      </c>
      <c r="K38" s="18">
        <v>0</v>
      </c>
      <c r="L38" s="19">
        <v>0</v>
      </c>
      <c r="M38" s="16">
        <f>N38+O38</f>
        <v>0</v>
      </c>
      <c r="N38" s="24">
        <v>0</v>
      </c>
      <c r="O38" s="20">
        <v>0</v>
      </c>
      <c r="P38" s="19">
        <v>0</v>
      </c>
      <c r="Q38" s="16">
        <f t="shared" si="30"/>
        <v>0</v>
      </c>
      <c r="R38" s="24">
        <v>0</v>
      </c>
      <c r="S38" s="18">
        <v>0</v>
      </c>
      <c r="T38" s="19">
        <v>0</v>
      </c>
      <c r="U38" s="19"/>
      <c r="V38" s="16">
        <f t="shared" si="31"/>
        <v>0</v>
      </c>
      <c r="W38" s="17">
        <v>0</v>
      </c>
      <c r="X38" s="18">
        <v>0</v>
      </c>
    </row>
    <row r="39" spans="1:24" hidden="1" x14ac:dyDescent="0.25">
      <c r="A39" s="25" t="s">
        <v>56</v>
      </c>
      <c r="B39" s="123" t="s">
        <v>22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</row>
    <row r="40" spans="1:24" ht="102" hidden="1" x14ac:dyDescent="0.25">
      <c r="A40" s="14" t="s">
        <v>57</v>
      </c>
      <c r="B40" s="26" t="s">
        <v>194</v>
      </c>
      <c r="C40" s="15" t="s">
        <v>80</v>
      </c>
      <c r="D40" s="16">
        <f t="shared" ref="D40:D42" si="32">E40+F40+G40</f>
        <v>2700000</v>
      </c>
      <c r="E40" s="17">
        <f t="shared" ref="E40:F42" si="33">J40+N40+R40+W40</f>
        <v>1620000</v>
      </c>
      <c r="F40" s="18">
        <f t="shared" si="33"/>
        <v>1080000</v>
      </c>
      <c r="G40" s="19">
        <f t="shared" ref="G40:G42" si="34">L40</f>
        <v>0</v>
      </c>
      <c r="H40" s="19"/>
      <c r="I40" s="16">
        <f t="shared" ref="I40:I42" si="35">J40+K40+L40</f>
        <v>0</v>
      </c>
      <c r="J40" s="17">
        <v>0</v>
      </c>
      <c r="K40" s="18">
        <v>0</v>
      </c>
      <c r="L40" s="19">
        <v>0</v>
      </c>
      <c r="M40" s="16">
        <f>N40+O40</f>
        <v>600000</v>
      </c>
      <c r="N40" s="24">
        <v>360000</v>
      </c>
      <c r="O40" s="20">
        <v>240000</v>
      </c>
      <c r="P40" s="19">
        <v>0</v>
      </c>
      <c r="Q40" s="16">
        <f t="shared" si="30"/>
        <v>2100000</v>
      </c>
      <c r="R40" s="24">
        <v>1260000</v>
      </c>
      <c r="S40" s="18">
        <v>840000</v>
      </c>
      <c r="T40" s="19">
        <v>0</v>
      </c>
      <c r="U40" s="19"/>
      <c r="V40" s="16">
        <f t="shared" si="31"/>
        <v>0</v>
      </c>
      <c r="W40" s="17">
        <v>0</v>
      </c>
      <c r="X40" s="18">
        <v>0</v>
      </c>
    </row>
    <row r="41" spans="1:24" ht="38.25" hidden="1" x14ac:dyDescent="0.25">
      <c r="A41" s="14" t="s">
        <v>58</v>
      </c>
      <c r="B41" s="23" t="s">
        <v>179</v>
      </c>
      <c r="C41" s="15" t="s">
        <v>80</v>
      </c>
      <c r="D41" s="16">
        <f t="shared" si="32"/>
        <v>0</v>
      </c>
      <c r="E41" s="17">
        <f t="shared" si="33"/>
        <v>0</v>
      </c>
      <c r="F41" s="18">
        <f t="shared" si="33"/>
        <v>0</v>
      </c>
      <c r="G41" s="19">
        <f t="shared" si="34"/>
        <v>0</v>
      </c>
      <c r="H41" s="19"/>
      <c r="I41" s="16">
        <f t="shared" si="35"/>
        <v>0</v>
      </c>
      <c r="J41" s="17">
        <v>0</v>
      </c>
      <c r="K41" s="18">
        <v>0</v>
      </c>
      <c r="L41" s="19">
        <v>0</v>
      </c>
      <c r="M41" s="16">
        <f>N41+O41</f>
        <v>0</v>
      </c>
      <c r="N41" s="24">
        <v>0</v>
      </c>
      <c r="O41" s="20">
        <v>0</v>
      </c>
      <c r="P41" s="19">
        <v>0</v>
      </c>
      <c r="Q41" s="16">
        <f t="shared" si="30"/>
        <v>0</v>
      </c>
      <c r="R41" s="24">
        <v>0</v>
      </c>
      <c r="S41" s="18">
        <v>0</v>
      </c>
      <c r="T41" s="19">
        <v>0</v>
      </c>
      <c r="U41" s="19"/>
      <c r="V41" s="16">
        <f t="shared" si="31"/>
        <v>0</v>
      </c>
      <c r="W41" s="17">
        <v>0</v>
      </c>
      <c r="X41" s="18">
        <v>0</v>
      </c>
    </row>
    <row r="42" spans="1:24" ht="51" hidden="1" x14ac:dyDescent="0.25">
      <c r="A42" s="14" t="s">
        <v>59</v>
      </c>
      <c r="B42" s="23" t="s">
        <v>180</v>
      </c>
      <c r="C42" s="15" t="s">
        <v>80</v>
      </c>
      <c r="D42" s="16">
        <f t="shared" si="32"/>
        <v>0</v>
      </c>
      <c r="E42" s="17">
        <f t="shared" si="33"/>
        <v>0</v>
      </c>
      <c r="F42" s="18">
        <f t="shared" si="33"/>
        <v>0</v>
      </c>
      <c r="G42" s="19">
        <f t="shared" si="34"/>
        <v>0</v>
      </c>
      <c r="H42" s="19"/>
      <c r="I42" s="16">
        <f t="shared" si="35"/>
        <v>0</v>
      </c>
      <c r="J42" s="17">
        <v>0</v>
      </c>
      <c r="K42" s="18">
        <v>0</v>
      </c>
      <c r="L42" s="19">
        <v>0</v>
      </c>
      <c r="M42" s="16">
        <f>N42+O42</f>
        <v>0</v>
      </c>
      <c r="N42" s="24">
        <v>0</v>
      </c>
      <c r="O42" s="20">
        <v>0</v>
      </c>
      <c r="P42" s="19">
        <v>0</v>
      </c>
      <c r="Q42" s="16">
        <f t="shared" si="30"/>
        <v>0</v>
      </c>
      <c r="R42" s="24">
        <v>0</v>
      </c>
      <c r="S42" s="18">
        <v>0</v>
      </c>
      <c r="T42" s="19">
        <v>0</v>
      </c>
      <c r="U42" s="19"/>
      <c r="V42" s="16">
        <f t="shared" si="31"/>
        <v>0</v>
      </c>
      <c r="W42" s="17">
        <v>0</v>
      </c>
      <c r="X42" s="18">
        <v>0</v>
      </c>
    </row>
    <row r="43" spans="1:24" hidden="1" x14ac:dyDescent="0.25">
      <c r="A43" s="33"/>
      <c r="B43" s="34" t="s">
        <v>40</v>
      </c>
      <c r="C43" s="35"/>
      <c r="D43" s="30">
        <f>D37+D38+D40+D41+D42</f>
        <v>2700000</v>
      </c>
      <c r="E43" s="30">
        <f t="shared" ref="E43:X43" si="36">E37+E38+E40+E41+E42</f>
        <v>1620000</v>
      </c>
      <c r="F43" s="30">
        <f t="shared" si="36"/>
        <v>1080000</v>
      </c>
      <c r="G43" s="30">
        <f t="shared" si="36"/>
        <v>0</v>
      </c>
      <c r="H43" s="30"/>
      <c r="I43" s="30">
        <f t="shared" si="36"/>
        <v>0</v>
      </c>
      <c r="J43" s="30">
        <f t="shared" si="36"/>
        <v>0</v>
      </c>
      <c r="K43" s="30">
        <f t="shared" si="36"/>
        <v>0</v>
      </c>
      <c r="L43" s="30">
        <f t="shared" si="36"/>
        <v>0</v>
      </c>
      <c r="M43" s="30">
        <f t="shared" si="36"/>
        <v>600000</v>
      </c>
      <c r="N43" s="30">
        <f t="shared" si="36"/>
        <v>360000</v>
      </c>
      <c r="O43" s="30">
        <f t="shared" si="36"/>
        <v>240000</v>
      </c>
      <c r="P43" s="30">
        <f>P37+P38+P40+P41+P42</f>
        <v>0</v>
      </c>
      <c r="Q43" s="30">
        <f t="shared" si="36"/>
        <v>2100000</v>
      </c>
      <c r="R43" s="30">
        <f t="shared" si="36"/>
        <v>1260000</v>
      </c>
      <c r="S43" s="30">
        <f t="shared" si="36"/>
        <v>840000</v>
      </c>
      <c r="T43" s="30">
        <f t="shared" si="36"/>
        <v>0</v>
      </c>
      <c r="U43" s="30"/>
      <c r="V43" s="30">
        <f t="shared" si="36"/>
        <v>0</v>
      </c>
      <c r="W43" s="30">
        <f t="shared" si="36"/>
        <v>0</v>
      </c>
      <c r="X43" s="30">
        <f t="shared" si="36"/>
        <v>0</v>
      </c>
    </row>
    <row r="44" spans="1:24" hidden="1" x14ac:dyDescent="0.25">
      <c r="A44" s="31" t="s">
        <v>60</v>
      </c>
      <c r="B44" s="120" t="s">
        <v>61</v>
      </c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ht="51" hidden="1" x14ac:dyDescent="0.25">
      <c r="A45" s="14" t="s">
        <v>62</v>
      </c>
      <c r="B45" s="22" t="s">
        <v>63</v>
      </c>
      <c r="C45" s="15" t="s">
        <v>28</v>
      </c>
      <c r="D45" s="16">
        <f t="shared" ref="D45:D65" si="37">E45+F45+G45</f>
        <v>0</v>
      </c>
      <c r="E45" s="17">
        <f t="shared" ref="E45:E65" si="38">J45+N45+R45+W45</f>
        <v>0</v>
      </c>
      <c r="F45" s="18">
        <f t="shared" ref="F45:F65" si="39">K45+O45+S45+X45</f>
        <v>0</v>
      </c>
      <c r="G45" s="19">
        <f t="shared" ref="G45:G65" si="40">L45</f>
        <v>0</v>
      </c>
      <c r="H45" s="19"/>
      <c r="I45" s="16">
        <f t="shared" ref="I45:I65" si="41">J45+K45+L45</f>
        <v>0</v>
      </c>
      <c r="J45" s="17">
        <v>0</v>
      </c>
      <c r="K45" s="18">
        <v>0</v>
      </c>
      <c r="L45" s="19">
        <v>0</v>
      </c>
      <c r="M45" s="16">
        <f t="shared" ref="M45:M65" si="42">N45+O45</f>
        <v>0</v>
      </c>
      <c r="N45" s="17">
        <v>0</v>
      </c>
      <c r="O45" s="20">
        <v>0</v>
      </c>
      <c r="P45" s="19">
        <v>0</v>
      </c>
      <c r="Q45" s="16">
        <f t="shared" ref="Q45:Q65" si="43">R45+S45</f>
        <v>0</v>
      </c>
      <c r="R45" s="17">
        <v>0</v>
      </c>
      <c r="S45" s="18">
        <v>0</v>
      </c>
      <c r="T45" s="19">
        <v>0</v>
      </c>
      <c r="U45" s="19"/>
      <c r="V45" s="16">
        <f t="shared" ref="V45:V65" si="44">W45+X45</f>
        <v>0</v>
      </c>
      <c r="W45" s="17">
        <v>0</v>
      </c>
      <c r="X45" s="18">
        <v>0</v>
      </c>
    </row>
    <row r="46" spans="1:24" ht="51" hidden="1" x14ac:dyDescent="0.25">
      <c r="A46" s="14" t="s">
        <v>64</v>
      </c>
      <c r="B46" s="22" t="s">
        <v>65</v>
      </c>
      <c r="C46" s="15" t="s">
        <v>28</v>
      </c>
      <c r="D46" s="16">
        <f t="shared" si="37"/>
        <v>0</v>
      </c>
      <c r="E46" s="17">
        <f t="shared" si="38"/>
        <v>0</v>
      </c>
      <c r="F46" s="18">
        <f t="shared" si="39"/>
        <v>0</v>
      </c>
      <c r="G46" s="19">
        <f t="shared" si="40"/>
        <v>0</v>
      </c>
      <c r="H46" s="19"/>
      <c r="I46" s="16">
        <f t="shared" si="41"/>
        <v>0</v>
      </c>
      <c r="J46" s="17">
        <v>0</v>
      </c>
      <c r="K46" s="18">
        <v>0</v>
      </c>
      <c r="L46" s="19">
        <v>0</v>
      </c>
      <c r="M46" s="16">
        <f t="shared" si="42"/>
        <v>0</v>
      </c>
      <c r="N46" s="17">
        <v>0</v>
      </c>
      <c r="O46" s="20">
        <v>0</v>
      </c>
      <c r="P46" s="19">
        <v>0</v>
      </c>
      <c r="Q46" s="16">
        <f t="shared" si="43"/>
        <v>0</v>
      </c>
      <c r="R46" s="17">
        <v>0</v>
      </c>
      <c r="S46" s="18">
        <v>0</v>
      </c>
      <c r="T46" s="19">
        <v>0</v>
      </c>
      <c r="U46" s="19"/>
      <c r="V46" s="16">
        <f t="shared" si="44"/>
        <v>0</v>
      </c>
      <c r="W46" s="17">
        <v>0</v>
      </c>
      <c r="X46" s="18">
        <v>0</v>
      </c>
    </row>
    <row r="47" spans="1:24" ht="38.25" hidden="1" x14ac:dyDescent="0.25">
      <c r="A47" s="14" t="s">
        <v>66</v>
      </c>
      <c r="B47" s="22" t="s">
        <v>67</v>
      </c>
      <c r="C47" s="15" t="s">
        <v>28</v>
      </c>
      <c r="D47" s="16">
        <f t="shared" si="37"/>
        <v>0</v>
      </c>
      <c r="E47" s="17">
        <f t="shared" si="38"/>
        <v>0</v>
      </c>
      <c r="F47" s="18">
        <f t="shared" si="39"/>
        <v>0</v>
      </c>
      <c r="G47" s="19">
        <f t="shared" si="40"/>
        <v>0</v>
      </c>
      <c r="H47" s="19"/>
      <c r="I47" s="16">
        <f t="shared" si="41"/>
        <v>0</v>
      </c>
      <c r="J47" s="17">
        <v>0</v>
      </c>
      <c r="K47" s="18">
        <v>0</v>
      </c>
      <c r="L47" s="19">
        <v>0</v>
      </c>
      <c r="M47" s="16">
        <f t="shared" si="42"/>
        <v>0</v>
      </c>
      <c r="N47" s="17">
        <v>0</v>
      </c>
      <c r="O47" s="20">
        <v>0</v>
      </c>
      <c r="P47" s="19">
        <v>0</v>
      </c>
      <c r="Q47" s="16">
        <f t="shared" si="43"/>
        <v>0</v>
      </c>
      <c r="R47" s="17">
        <v>0</v>
      </c>
      <c r="S47" s="18">
        <v>0</v>
      </c>
      <c r="T47" s="19">
        <v>0</v>
      </c>
      <c r="U47" s="19"/>
      <c r="V47" s="16">
        <f t="shared" si="44"/>
        <v>0</v>
      </c>
      <c r="W47" s="17">
        <v>0</v>
      </c>
      <c r="X47" s="18">
        <v>0</v>
      </c>
    </row>
    <row r="48" spans="1:24" ht="38.25" hidden="1" x14ac:dyDescent="0.25">
      <c r="A48" s="14" t="s">
        <v>68</v>
      </c>
      <c r="B48" s="22" t="s">
        <v>69</v>
      </c>
      <c r="C48" s="15" t="s">
        <v>70</v>
      </c>
      <c r="D48" s="16">
        <f t="shared" si="37"/>
        <v>0</v>
      </c>
      <c r="E48" s="17">
        <f t="shared" si="38"/>
        <v>0</v>
      </c>
      <c r="F48" s="18">
        <f t="shared" si="39"/>
        <v>0</v>
      </c>
      <c r="G48" s="19">
        <f t="shared" si="40"/>
        <v>0</v>
      </c>
      <c r="H48" s="19"/>
      <c r="I48" s="16">
        <f t="shared" si="41"/>
        <v>0</v>
      </c>
      <c r="J48" s="17">
        <v>0</v>
      </c>
      <c r="K48" s="18">
        <v>0</v>
      </c>
      <c r="L48" s="19">
        <v>0</v>
      </c>
      <c r="M48" s="16">
        <f t="shared" si="42"/>
        <v>0</v>
      </c>
      <c r="N48" s="17">
        <v>0</v>
      </c>
      <c r="O48" s="20">
        <v>0</v>
      </c>
      <c r="P48" s="19">
        <v>0</v>
      </c>
      <c r="Q48" s="16">
        <f t="shared" si="43"/>
        <v>0</v>
      </c>
      <c r="R48" s="17">
        <v>0</v>
      </c>
      <c r="S48" s="18">
        <v>0</v>
      </c>
      <c r="T48" s="19">
        <v>0</v>
      </c>
      <c r="U48" s="19"/>
      <c r="V48" s="16">
        <f t="shared" si="44"/>
        <v>0</v>
      </c>
      <c r="W48" s="17">
        <v>0</v>
      </c>
      <c r="X48" s="18">
        <v>0</v>
      </c>
    </row>
    <row r="49" spans="1:24" ht="51" hidden="1" x14ac:dyDescent="0.25">
      <c r="A49" s="14" t="s">
        <v>71</v>
      </c>
      <c r="B49" s="22" t="s">
        <v>72</v>
      </c>
      <c r="C49" s="15" t="s">
        <v>80</v>
      </c>
      <c r="D49" s="16">
        <f t="shared" si="37"/>
        <v>0</v>
      </c>
      <c r="E49" s="17">
        <f t="shared" si="38"/>
        <v>0</v>
      </c>
      <c r="F49" s="18">
        <f t="shared" si="39"/>
        <v>0</v>
      </c>
      <c r="G49" s="19">
        <f t="shared" si="40"/>
        <v>0</v>
      </c>
      <c r="H49" s="19"/>
      <c r="I49" s="16">
        <f t="shared" si="41"/>
        <v>0</v>
      </c>
      <c r="J49" s="17">
        <v>0</v>
      </c>
      <c r="K49" s="18">
        <v>0</v>
      </c>
      <c r="L49" s="19">
        <v>0</v>
      </c>
      <c r="M49" s="16">
        <f t="shared" si="42"/>
        <v>0</v>
      </c>
      <c r="N49" s="17">
        <v>0</v>
      </c>
      <c r="O49" s="20">
        <v>0</v>
      </c>
      <c r="P49" s="19">
        <v>0</v>
      </c>
      <c r="Q49" s="16">
        <f t="shared" si="43"/>
        <v>0</v>
      </c>
      <c r="R49" s="17">
        <v>0</v>
      </c>
      <c r="S49" s="18">
        <v>0</v>
      </c>
      <c r="T49" s="19">
        <v>0</v>
      </c>
      <c r="U49" s="19"/>
      <c r="V49" s="16">
        <f t="shared" si="44"/>
        <v>0</v>
      </c>
      <c r="W49" s="17">
        <v>0</v>
      </c>
      <c r="X49" s="18">
        <v>0</v>
      </c>
    </row>
    <row r="50" spans="1:24" ht="51" hidden="1" x14ac:dyDescent="0.25">
      <c r="A50" s="14" t="s">
        <v>73</v>
      </c>
      <c r="B50" s="22" t="s">
        <v>74</v>
      </c>
      <c r="C50" s="15" t="s">
        <v>80</v>
      </c>
      <c r="D50" s="16">
        <f t="shared" si="37"/>
        <v>0</v>
      </c>
      <c r="E50" s="17">
        <f t="shared" si="38"/>
        <v>0</v>
      </c>
      <c r="F50" s="18">
        <f t="shared" si="39"/>
        <v>0</v>
      </c>
      <c r="G50" s="19">
        <f t="shared" si="40"/>
        <v>0</v>
      </c>
      <c r="H50" s="19"/>
      <c r="I50" s="16">
        <f t="shared" si="41"/>
        <v>0</v>
      </c>
      <c r="J50" s="17">
        <v>0</v>
      </c>
      <c r="K50" s="18">
        <v>0</v>
      </c>
      <c r="L50" s="19">
        <v>0</v>
      </c>
      <c r="M50" s="16">
        <f t="shared" si="42"/>
        <v>0</v>
      </c>
      <c r="N50" s="17">
        <v>0</v>
      </c>
      <c r="O50" s="20">
        <v>0</v>
      </c>
      <c r="P50" s="19">
        <v>0</v>
      </c>
      <c r="Q50" s="16">
        <f t="shared" si="43"/>
        <v>0</v>
      </c>
      <c r="R50" s="17">
        <v>0</v>
      </c>
      <c r="S50" s="18">
        <v>0</v>
      </c>
      <c r="T50" s="19">
        <v>0</v>
      </c>
      <c r="U50" s="19"/>
      <c r="V50" s="16">
        <f t="shared" si="44"/>
        <v>0</v>
      </c>
      <c r="W50" s="17">
        <v>0</v>
      </c>
      <c r="X50" s="18">
        <v>0</v>
      </c>
    </row>
    <row r="51" spans="1:24" ht="63.75" hidden="1" x14ac:dyDescent="0.25">
      <c r="A51" s="14" t="s">
        <v>75</v>
      </c>
      <c r="B51" s="23" t="s">
        <v>76</v>
      </c>
      <c r="C51" s="15" t="s">
        <v>80</v>
      </c>
      <c r="D51" s="16">
        <f t="shared" si="37"/>
        <v>0</v>
      </c>
      <c r="E51" s="17">
        <f t="shared" si="38"/>
        <v>0</v>
      </c>
      <c r="F51" s="18">
        <f t="shared" si="39"/>
        <v>0</v>
      </c>
      <c r="G51" s="19">
        <f t="shared" si="40"/>
        <v>0</v>
      </c>
      <c r="H51" s="19"/>
      <c r="I51" s="16">
        <f t="shared" si="41"/>
        <v>0</v>
      </c>
      <c r="J51" s="17">
        <v>0</v>
      </c>
      <c r="K51" s="18">
        <v>0</v>
      </c>
      <c r="L51" s="19">
        <v>0</v>
      </c>
      <c r="M51" s="16">
        <f t="shared" si="42"/>
        <v>0</v>
      </c>
      <c r="N51" s="24">
        <v>0</v>
      </c>
      <c r="O51" s="20">
        <v>0</v>
      </c>
      <c r="P51" s="19">
        <v>0</v>
      </c>
      <c r="Q51" s="16">
        <f t="shared" si="43"/>
        <v>0</v>
      </c>
      <c r="R51" s="24">
        <v>0</v>
      </c>
      <c r="S51" s="18">
        <v>0</v>
      </c>
      <c r="T51" s="19">
        <v>0</v>
      </c>
      <c r="U51" s="19"/>
      <c r="V51" s="16">
        <f t="shared" si="44"/>
        <v>0</v>
      </c>
      <c r="W51" s="17">
        <v>0</v>
      </c>
      <c r="X51" s="18">
        <v>0</v>
      </c>
    </row>
    <row r="52" spans="1:24" ht="38.25" hidden="1" x14ac:dyDescent="0.25">
      <c r="A52" s="14" t="s">
        <v>77</v>
      </c>
      <c r="B52" s="23" t="s">
        <v>78</v>
      </c>
      <c r="C52" s="15" t="s">
        <v>148</v>
      </c>
      <c r="D52" s="16">
        <f t="shared" si="37"/>
        <v>0</v>
      </c>
      <c r="E52" s="17">
        <f t="shared" si="38"/>
        <v>0</v>
      </c>
      <c r="F52" s="18">
        <f t="shared" si="39"/>
        <v>0</v>
      </c>
      <c r="G52" s="19">
        <f t="shared" si="40"/>
        <v>0</v>
      </c>
      <c r="H52" s="19"/>
      <c r="I52" s="16">
        <f t="shared" si="41"/>
        <v>0</v>
      </c>
      <c r="J52" s="17">
        <v>0</v>
      </c>
      <c r="K52" s="18">
        <v>0</v>
      </c>
      <c r="L52" s="19">
        <v>0</v>
      </c>
      <c r="M52" s="16">
        <f t="shared" si="42"/>
        <v>0</v>
      </c>
      <c r="N52" s="17">
        <v>0</v>
      </c>
      <c r="O52" s="20">
        <v>0</v>
      </c>
      <c r="P52" s="19">
        <v>0</v>
      </c>
      <c r="Q52" s="16">
        <f t="shared" si="43"/>
        <v>0</v>
      </c>
      <c r="R52" s="17">
        <v>0</v>
      </c>
      <c r="S52" s="18">
        <v>0</v>
      </c>
      <c r="T52" s="19">
        <v>0</v>
      </c>
      <c r="U52" s="19"/>
      <c r="V52" s="16">
        <f t="shared" si="44"/>
        <v>0</v>
      </c>
      <c r="W52" s="17">
        <v>0</v>
      </c>
      <c r="X52" s="18">
        <v>0</v>
      </c>
    </row>
    <row r="53" spans="1:24" ht="38.25" hidden="1" x14ac:dyDescent="0.25">
      <c r="A53" s="14" t="s">
        <v>79</v>
      </c>
      <c r="B53" s="23" t="s">
        <v>181</v>
      </c>
      <c r="C53" s="15" t="s">
        <v>80</v>
      </c>
      <c r="D53" s="16">
        <f t="shared" si="37"/>
        <v>0</v>
      </c>
      <c r="E53" s="17">
        <f t="shared" si="38"/>
        <v>0</v>
      </c>
      <c r="F53" s="18">
        <f t="shared" si="39"/>
        <v>0</v>
      </c>
      <c r="G53" s="19">
        <f t="shared" si="40"/>
        <v>0</v>
      </c>
      <c r="H53" s="19"/>
      <c r="I53" s="16">
        <f t="shared" si="41"/>
        <v>0</v>
      </c>
      <c r="J53" s="17">
        <v>0</v>
      </c>
      <c r="K53" s="18">
        <v>0</v>
      </c>
      <c r="L53" s="19">
        <v>0</v>
      </c>
      <c r="M53" s="16">
        <f t="shared" si="42"/>
        <v>0</v>
      </c>
      <c r="N53" s="17">
        <v>0</v>
      </c>
      <c r="O53" s="20">
        <v>0</v>
      </c>
      <c r="P53" s="19">
        <v>0</v>
      </c>
      <c r="Q53" s="16">
        <f t="shared" si="43"/>
        <v>0</v>
      </c>
      <c r="R53" s="17">
        <v>0</v>
      </c>
      <c r="S53" s="18">
        <v>0</v>
      </c>
      <c r="T53" s="19">
        <v>0</v>
      </c>
      <c r="U53" s="19"/>
      <c r="V53" s="16">
        <f t="shared" si="44"/>
        <v>0</v>
      </c>
      <c r="W53" s="17">
        <v>0</v>
      </c>
      <c r="X53" s="18">
        <v>0</v>
      </c>
    </row>
    <row r="54" spans="1:24" ht="51" hidden="1" x14ac:dyDescent="0.25">
      <c r="A54" s="14" t="s">
        <v>81</v>
      </c>
      <c r="B54" s="23" t="s">
        <v>182</v>
      </c>
      <c r="C54" s="15" t="s">
        <v>28</v>
      </c>
      <c r="D54" s="16">
        <f t="shared" si="37"/>
        <v>0</v>
      </c>
      <c r="E54" s="17">
        <f t="shared" si="38"/>
        <v>0</v>
      </c>
      <c r="F54" s="18">
        <f t="shared" si="39"/>
        <v>0</v>
      </c>
      <c r="G54" s="19">
        <f t="shared" si="40"/>
        <v>0</v>
      </c>
      <c r="H54" s="19"/>
      <c r="I54" s="16">
        <f t="shared" si="41"/>
        <v>0</v>
      </c>
      <c r="J54" s="17">
        <v>0</v>
      </c>
      <c r="K54" s="18">
        <v>0</v>
      </c>
      <c r="L54" s="19">
        <v>0</v>
      </c>
      <c r="M54" s="16">
        <f t="shared" si="42"/>
        <v>0</v>
      </c>
      <c r="N54" s="17">
        <v>0</v>
      </c>
      <c r="O54" s="20">
        <v>0</v>
      </c>
      <c r="P54" s="19">
        <v>0</v>
      </c>
      <c r="Q54" s="16">
        <f t="shared" si="43"/>
        <v>0</v>
      </c>
      <c r="R54" s="17">
        <v>0</v>
      </c>
      <c r="S54" s="18">
        <v>0</v>
      </c>
      <c r="T54" s="19">
        <v>0</v>
      </c>
      <c r="U54" s="19"/>
      <c r="V54" s="16">
        <f t="shared" si="44"/>
        <v>0</v>
      </c>
      <c r="W54" s="17">
        <v>0</v>
      </c>
      <c r="X54" s="18">
        <v>0</v>
      </c>
    </row>
    <row r="55" spans="1:24" ht="51" hidden="1" x14ac:dyDescent="0.25">
      <c r="A55" s="14" t="s">
        <v>82</v>
      </c>
      <c r="B55" s="23" t="s">
        <v>183</v>
      </c>
      <c r="C55" s="15" t="s">
        <v>28</v>
      </c>
      <c r="D55" s="16">
        <f t="shared" si="37"/>
        <v>0</v>
      </c>
      <c r="E55" s="17">
        <f t="shared" si="38"/>
        <v>0</v>
      </c>
      <c r="F55" s="18">
        <f t="shared" si="39"/>
        <v>0</v>
      </c>
      <c r="G55" s="19">
        <f t="shared" si="40"/>
        <v>0</v>
      </c>
      <c r="H55" s="19"/>
      <c r="I55" s="16">
        <f t="shared" si="41"/>
        <v>0</v>
      </c>
      <c r="J55" s="17">
        <v>0</v>
      </c>
      <c r="K55" s="18">
        <v>0</v>
      </c>
      <c r="L55" s="19">
        <v>0</v>
      </c>
      <c r="M55" s="16">
        <f t="shared" si="42"/>
        <v>0</v>
      </c>
      <c r="N55" s="17">
        <v>0</v>
      </c>
      <c r="O55" s="20">
        <v>0</v>
      </c>
      <c r="P55" s="19">
        <v>0</v>
      </c>
      <c r="Q55" s="16">
        <f t="shared" si="43"/>
        <v>0</v>
      </c>
      <c r="R55" s="17">
        <v>0</v>
      </c>
      <c r="S55" s="18">
        <v>0</v>
      </c>
      <c r="T55" s="19">
        <v>0</v>
      </c>
      <c r="U55" s="19"/>
      <c r="V55" s="16">
        <f t="shared" si="44"/>
        <v>0</v>
      </c>
      <c r="W55" s="17">
        <v>0</v>
      </c>
      <c r="X55" s="18">
        <v>0</v>
      </c>
    </row>
    <row r="56" spans="1:24" ht="63.75" hidden="1" x14ac:dyDescent="0.25">
      <c r="A56" s="14" t="s">
        <v>83</v>
      </c>
      <c r="B56" s="23" t="s">
        <v>184</v>
      </c>
      <c r="C56" s="15" t="s">
        <v>80</v>
      </c>
      <c r="D56" s="16">
        <f t="shared" si="37"/>
        <v>0</v>
      </c>
      <c r="E56" s="17">
        <f t="shared" si="38"/>
        <v>0</v>
      </c>
      <c r="F56" s="18">
        <f t="shared" si="39"/>
        <v>0</v>
      </c>
      <c r="G56" s="19">
        <f t="shared" si="40"/>
        <v>0</v>
      </c>
      <c r="H56" s="19"/>
      <c r="I56" s="16">
        <f t="shared" si="41"/>
        <v>0</v>
      </c>
      <c r="J56" s="17">
        <v>0</v>
      </c>
      <c r="K56" s="18">
        <v>0</v>
      </c>
      <c r="L56" s="19">
        <v>0</v>
      </c>
      <c r="M56" s="16">
        <f t="shared" si="42"/>
        <v>0</v>
      </c>
      <c r="N56" s="17">
        <v>0</v>
      </c>
      <c r="O56" s="20">
        <v>0</v>
      </c>
      <c r="P56" s="19">
        <v>0</v>
      </c>
      <c r="Q56" s="16">
        <f t="shared" si="43"/>
        <v>0</v>
      </c>
      <c r="R56" s="17">
        <v>0</v>
      </c>
      <c r="S56" s="18">
        <v>0</v>
      </c>
      <c r="T56" s="19">
        <v>0</v>
      </c>
      <c r="U56" s="19"/>
      <c r="V56" s="16">
        <f t="shared" si="44"/>
        <v>0</v>
      </c>
      <c r="W56" s="17">
        <v>0</v>
      </c>
      <c r="X56" s="18">
        <v>0</v>
      </c>
    </row>
    <row r="57" spans="1:24" ht="38.25" hidden="1" x14ac:dyDescent="0.25">
      <c r="A57" s="14" t="s">
        <v>84</v>
      </c>
      <c r="B57" s="23" t="s">
        <v>185</v>
      </c>
      <c r="C57" s="15" t="s">
        <v>80</v>
      </c>
      <c r="D57" s="16">
        <f t="shared" si="37"/>
        <v>0</v>
      </c>
      <c r="E57" s="17">
        <f t="shared" si="38"/>
        <v>0</v>
      </c>
      <c r="F57" s="18">
        <f t="shared" si="39"/>
        <v>0</v>
      </c>
      <c r="G57" s="19">
        <f t="shared" si="40"/>
        <v>0</v>
      </c>
      <c r="H57" s="19"/>
      <c r="I57" s="16">
        <f t="shared" si="41"/>
        <v>0</v>
      </c>
      <c r="J57" s="17">
        <v>0</v>
      </c>
      <c r="K57" s="18">
        <v>0</v>
      </c>
      <c r="L57" s="19">
        <v>0</v>
      </c>
      <c r="M57" s="16">
        <f t="shared" si="42"/>
        <v>0</v>
      </c>
      <c r="N57" s="17">
        <v>0</v>
      </c>
      <c r="O57" s="20">
        <v>0</v>
      </c>
      <c r="P57" s="19">
        <v>0</v>
      </c>
      <c r="Q57" s="16">
        <f t="shared" si="43"/>
        <v>0</v>
      </c>
      <c r="R57" s="17">
        <v>0</v>
      </c>
      <c r="S57" s="18">
        <v>0</v>
      </c>
      <c r="T57" s="19">
        <v>0</v>
      </c>
      <c r="U57" s="19"/>
      <c r="V57" s="16">
        <f t="shared" si="44"/>
        <v>0</v>
      </c>
      <c r="W57" s="17">
        <v>0</v>
      </c>
      <c r="X57" s="18">
        <v>0</v>
      </c>
    </row>
    <row r="58" spans="1:24" ht="51" hidden="1" x14ac:dyDescent="0.25">
      <c r="A58" s="14" t="s">
        <v>85</v>
      </c>
      <c r="B58" s="23" t="s">
        <v>186</v>
      </c>
      <c r="C58" s="15" t="s">
        <v>80</v>
      </c>
      <c r="D58" s="16">
        <f t="shared" si="37"/>
        <v>0</v>
      </c>
      <c r="E58" s="17">
        <f t="shared" si="38"/>
        <v>0</v>
      </c>
      <c r="F58" s="18">
        <f t="shared" si="39"/>
        <v>0</v>
      </c>
      <c r="G58" s="19">
        <f t="shared" si="40"/>
        <v>0</v>
      </c>
      <c r="H58" s="19"/>
      <c r="I58" s="16">
        <f t="shared" si="41"/>
        <v>0</v>
      </c>
      <c r="J58" s="17">
        <v>0</v>
      </c>
      <c r="K58" s="18">
        <v>0</v>
      </c>
      <c r="L58" s="19">
        <v>0</v>
      </c>
      <c r="M58" s="16">
        <f t="shared" si="42"/>
        <v>0</v>
      </c>
      <c r="N58" s="17">
        <v>0</v>
      </c>
      <c r="O58" s="20">
        <v>0</v>
      </c>
      <c r="P58" s="19">
        <v>0</v>
      </c>
      <c r="Q58" s="16">
        <f t="shared" si="43"/>
        <v>0</v>
      </c>
      <c r="R58" s="17">
        <v>0</v>
      </c>
      <c r="S58" s="18">
        <v>0</v>
      </c>
      <c r="T58" s="19">
        <v>0</v>
      </c>
      <c r="U58" s="19"/>
      <c r="V58" s="16">
        <f t="shared" si="44"/>
        <v>0</v>
      </c>
      <c r="W58" s="17">
        <v>0</v>
      </c>
      <c r="X58" s="18">
        <v>0</v>
      </c>
    </row>
    <row r="59" spans="1:24" ht="51" hidden="1" x14ac:dyDescent="0.25">
      <c r="A59" s="14" t="s">
        <v>86</v>
      </c>
      <c r="B59" s="23" t="s">
        <v>87</v>
      </c>
      <c r="C59" s="15" t="s">
        <v>80</v>
      </c>
      <c r="D59" s="16">
        <f t="shared" si="37"/>
        <v>0</v>
      </c>
      <c r="E59" s="17">
        <f t="shared" si="38"/>
        <v>0</v>
      </c>
      <c r="F59" s="18">
        <f t="shared" si="39"/>
        <v>0</v>
      </c>
      <c r="G59" s="19">
        <f t="shared" si="40"/>
        <v>0</v>
      </c>
      <c r="H59" s="19"/>
      <c r="I59" s="16">
        <f t="shared" si="41"/>
        <v>0</v>
      </c>
      <c r="J59" s="17">
        <v>0</v>
      </c>
      <c r="K59" s="18">
        <v>0</v>
      </c>
      <c r="L59" s="19">
        <v>0</v>
      </c>
      <c r="M59" s="16">
        <f t="shared" si="42"/>
        <v>0</v>
      </c>
      <c r="N59" s="17">
        <v>0</v>
      </c>
      <c r="O59" s="20">
        <v>0</v>
      </c>
      <c r="P59" s="19">
        <v>0</v>
      </c>
      <c r="Q59" s="16">
        <f t="shared" si="43"/>
        <v>0</v>
      </c>
      <c r="R59" s="17">
        <v>0</v>
      </c>
      <c r="S59" s="18">
        <v>0</v>
      </c>
      <c r="T59" s="19">
        <v>0</v>
      </c>
      <c r="U59" s="19"/>
      <c r="V59" s="16">
        <f t="shared" si="44"/>
        <v>0</v>
      </c>
      <c r="W59" s="17">
        <v>0</v>
      </c>
      <c r="X59" s="18">
        <v>0</v>
      </c>
    </row>
    <row r="60" spans="1:24" ht="63.75" hidden="1" x14ac:dyDescent="0.25">
      <c r="A60" s="14" t="s">
        <v>88</v>
      </c>
      <c r="B60" s="23" t="s">
        <v>187</v>
      </c>
      <c r="C60" s="15" t="s">
        <v>80</v>
      </c>
      <c r="D60" s="16">
        <f t="shared" si="37"/>
        <v>0</v>
      </c>
      <c r="E60" s="17">
        <f t="shared" si="38"/>
        <v>0</v>
      </c>
      <c r="F60" s="18">
        <f t="shared" si="39"/>
        <v>0</v>
      </c>
      <c r="G60" s="19">
        <f t="shared" si="40"/>
        <v>0</v>
      </c>
      <c r="H60" s="19"/>
      <c r="I60" s="16">
        <f t="shared" si="41"/>
        <v>0</v>
      </c>
      <c r="J60" s="17">
        <v>0</v>
      </c>
      <c r="K60" s="18">
        <v>0</v>
      </c>
      <c r="L60" s="19">
        <v>0</v>
      </c>
      <c r="M60" s="16">
        <f t="shared" si="42"/>
        <v>0</v>
      </c>
      <c r="N60" s="17">
        <v>0</v>
      </c>
      <c r="O60" s="20">
        <v>0</v>
      </c>
      <c r="P60" s="19">
        <v>0</v>
      </c>
      <c r="Q60" s="16">
        <f t="shared" si="43"/>
        <v>0</v>
      </c>
      <c r="R60" s="17">
        <v>0</v>
      </c>
      <c r="S60" s="18">
        <v>0</v>
      </c>
      <c r="T60" s="19">
        <v>0</v>
      </c>
      <c r="U60" s="19"/>
      <c r="V60" s="16">
        <f t="shared" si="44"/>
        <v>0</v>
      </c>
      <c r="W60" s="17">
        <v>0</v>
      </c>
      <c r="X60" s="18">
        <v>0</v>
      </c>
    </row>
    <row r="61" spans="1:24" ht="38.25" hidden="1" x14ac:dyDescent="0.25">
      <c r="A61" s="14" t="s">
        <v>89</v>
      </c>
      <c r="B61" s="23" t="s">
        <v>90</v>
      </c>
      <c r="C61" s="15" t="s">
        <v>70</v>
      </c>
      <c r="D61" s="16">
        <f t="shared" si="37"/>
        <v>0</v>
      </c>
      <c r="E61" s="17">
        <f t="shared" si="38"/>
        <v>0</v>
      </c>
      <c r="F61" s="18">
        <f t="shared" si="39"/>
        <v>0</v>
      </c>
      <c r="G61" s="19">
        <f t="shared" si="40"/>
        <v>0</v>
      </c>
      <c r="H61" s="19"/>
      <c r="I61" s="16">
        <f t="shared" si="41"/>
        <v>0</v>
      </c>
      <c r="J61" s="17">
        <v>0</v>
      </c>
      <c r="K61" s="18">
        <v>0</v>
      </c>
      <c r="L61" s="19">
        <v>0</v>
      </c>
      <c r="M61" s="16">
        <f t="shared" si="42"/>
        <v>0</v>
      </c>
      <c r="N61" s="17">
        <v>0</v>
      </c>
      <c r="O61" s="20">
        <v>0</v>
      </c>
      <c r="P61" s="19">
        <v>0</v>
      </c>
      <c r="Q61" s="16">
        <f t="shared" si="43"/>
        <v>0</v>
      </c>
      <c r="R61" s="17">
        <v>0</v>
      </c>
      <c r="S61" s="18">
        <v>0</v>
      </c>
      <c r="T61" s="19">
        <v>0</v>
      </c>
      <c r="U61" s="19"/>
      <c r="V61" s="16">
        <f t="shared" si="44"/>
        <v>0</v>
      </c>
      <c r="W61" s="17">
        <v>0</v>
      </c>
      <c r="X61" s="18">
        <v>0</v>
      </c>
    </row>
    <row r="62" spans="1:24" ht="38.25" hidden="1" x14ac:dyDescent="0.25">
      <c r="A62" s="14" t="s">
        <v>91</v>
      </c>
      <c r="B62" s="23" t="s">
        <v>92</v>
      </c>
      <c r="C62" s="15" t="s">
        <v>28</v>
      </c>
      <c r="D62" s="16">
        <f t="shared" si="37"/>
        <v>0</v>
      </c>
      <c r="E62" s="17">
        <f t="shared" si="38"/>
        <v>0</v>
      </c>
      <c r="F62" s="18">
        <f t="shared" si="39"/>
        <v>0</v>
      </c>
      <c r="G62" s="19">
        <f t="shared" si="40"/>
        <v>0</v>
      </c>
      <c r="H62" s="19"/>
      <c r="I62" s="16">
        <f t="shared" si="41"/>
        <v>0</v>
      </c>
      <c r="J62" s="17">
        <v>0</v>
      </c>
      <c r="K62" s="18">
        <v>0</v>
      </c>
      <c r="L62" s="19">
        <v>0</v>
      </c>
      <c r="M62" s="16">
        <f t="shared" si="42"/>
        <v>0</v>
      </c>
      <c r="N62" s="17">
        <v>0</v>
      </c>
      <c r="O62" s="20">
        <v>0</v>
      </c>
      <c r="P62" s="19">
        <v>0</v>
      </c>
      <c r="Q62" s="16">
        <f t="shared" si="43"/>
        <v>0</v>
      </c>
      <c r="R62" s="17">
        <v>0</v>
      </c>
      <c r="S62" s="18">
        <v>0</v>
      </c>
      <c r="T62" s="19">
        <v>0</v>
      </c>
      <c r="U62" s="19"/>
      <c r="V62" s="16">
        <f t="shared" si="44"/>
        <v>0</v>
      </c>
      <c r="W62" s="17">
        <v>0</v>
      </c>
      <c r="X62" s="18">
        <v>0</v>
      </c>
    </row>
    <row r="63" spans="1:24" ht="38.25" hidden="1" x14ac:dyDescent="0.25">
      <c r="A63" s="14" t="s">
        <v>93</v>
      </c>
      <c r="B63" s="23" t="s">
        <v>188</v>
      </c>
      <c r="C63" s="15" t="s">
        <v>28</v>
      </c>
      <c r="D63" s="16">
        <f t="shared" si="37"/>
        <v>0</v>
      </c>
      <c r="E63" s="17">
        <f t="shared" si="38"/>
        <v>0</v>
      </c>
      <c r="F63" s="18">
        <f t="shared" si="39"/>
        <v>0</v>
      </c>
      <c r="G63" s="19">
        <f t="shared" si="40"/>
        <v>0</v>
      </c>
      <c r="H63" s="19"/>
      <c r="I63" s="16">
        <f t="shared" si="41"/>
        <v>0</v>
      </c>
      <c r="J63" s="17">
        <v>0</v>
      </c>
      <c r="K63" s="18">
        <v>0</v>
      </c>
      <c r="L63" s="19">
        <v>0</v>
      </c>
      <c r="M63" s="16">
        <f t="shared" si="42"/>
        <v>0</v>
      </c>
      <c r="N63" s="17">
        <v>0</v>
      </c>
      <c r="O63" s="20">
        <v>0</v>
      </c>
      <c r="P63" s="19">
        <v>0</v>
      </c>
      <c r="Q63" s="16">
        <f t="shared" si="43"/>
        <v>0</v>
      </c>
      <c r="R63" s="17">
        <v>0</v>
      </c>
      <c r="S63" s="18">
        <v>0</v>
      </c>
      <c r="T63" s="19">
        <v>0</v>
      </c>
      <c r="U63" s="19"/>
      <c r="V63" s="16">
        <f t="shared" si="44"/>
        <v>0</v>
      </c>
      <c r="W63" s="17">
        <v>0</v>
      </c>
      <c r="X63" s="18">
        <v>0</v>
      </c>
    </row>
    <row r="64" spans="1:24" ht="38.25" hidden="1" x14ac:dyDescent="0.25">
      <c r="A64" s="14" t="s">
        <v>94</v>
      </c>
      <c r="B64" s="23" t="s">
        <v>189</v>
      </c>
      <c r="C64" s="15" t="s">
        <v>28</v>
      </c>
      <c r="D64" s="16">
        <f t="shared" si="37"/>
        <v>0</v>
      </c>
      <c r="E64" s="17">
        <f t="shared" si="38"/>
        <v>0</v>
      </c>
      <c r="F64" s="18">
        <f t="shared" si="39"/>
        <v>0</v>
      </c>
      <c r="G64" s="19">
        <f t="shared" si="40"/>
        <v>0</v>
      </c>
      <c r="H64" s="19"/>
      <c r="I64" s="16">
        <f t="shared" si="41"/>
        <v>0</v>
      </c>
      <c r="J64" s="17">
        <v>0</v>
      </c>
      <c r="K64" s="18">
        <v>0</v>
      </c>
      <c r="L64" s="19">
        <v>0</v>
      </c>
      <c r="M64" s="16">
        <f t="shared" si="42"/>
        <v>0</v>
      </c>
      <c r="N64" s="17">
        <v>0</v>
      </c>
      <c r="O64" s="20">
        <v>0</v>
      </c>
      <c r="P64" s="19">
        <v>0</v>
      </c>
      <c r="Q64" s="16">
        <f t="shared" si="43"/>
        <v>0</v>
      </c>
      <c r="R64" s="17">
        <v>0</v>
      </c>
      <c r="S64" s="18">
        <v>0</v>
      </c>
      <c r="T64" s="19">
        <v>0</v>
      </c>
      <c r="U64" s="19"/>
      <c r="V64" s="16">
        <f t="shared" si="44"/>
        <v>0</v>
      </c>
      <c r="W64" s="17">
        <v>0</v>
      </c>
      <c r="X64" s="18">
        <v>0</v>
      </c>
    </row>
    <row r="65" spans="1:24" ht="51" hidden="1" x14ac:dyDescent="0.25">
      <c r="A65" s="14" t="s">
        <v>95</v>
      </c>
      <c r="B65" s="23" t="s">
        <v>190</v>
      </c>
      <c r="C65" s="15" t="s">
        <v>28</v>
      </c>
      <c r="D65" s="16">
        <f t="shared" si="37"/>
        <v>0</v>
      </c>
      <c r="E65" s="17">
        <f t="shared" si="38"/>
        <v>0</v>
      </c>
      <c r="F65" s="18">
        <f t="shared" si="39"/>
        <v>0</v>
      </c>
      <c r="G65" s="19">
        <f t="shared" si="40"/>
        <v>0</v>
      </c>
      <c r="H65" s="19"/>
      <c r="I65" s="16">
        <f t="shared" si="41"/>
        <v>0</v>
      </c>
      <c r="J65" s="17">
        <v>0</v>
      </c>
      <c r="K65" s="18">
        <v>0</v>
      </c>
      <c r="L65" s="19">
        <v>0</v>
      </c>
      <c r="M65" s="16">
        <f t="shared" si="42"/>
        <v>0</v>
      </c>
      <c r="N65" s="24">
        <v>0</v>
      </c>
      <c r="O65" s="20">
        <v>0</v>
      </c>
      <c r="P65" s="19">
        <v>0</v>
      </c>
      <c r="Q65" s="16">
        <f t="shared" si="43"/>
        <v>0</v>
      </c>
      <c r="R65" s="24">
        <v>0</v>
      </c>
      <c r="S65" s="18">
        <v>0</v>
      </c>
      <c r="T65" s="19">
        <v>0</v>
      </c>
      <c r="U65" s="19"/>
      <c r="V65" s="16">
        <f t="shared" si="44"/>
        <v>0</v>
      </c>
      <c r="W65" s="17">
        <v>0</v>
      </c>
      <c r="X65" s="18">
        <v>0</v>
      </c>
    </row>
    <row r="66" spans="1:24" hidden="1" x14ac:dyDescent="0.25">
      <c r="A66" s="33"/>
      <c r="B66" s="34" t="s">
        <v>40</v>
      </c>
      <c r="C66" s="35"/>
      <c r="D66" s="36">
        <f>D45+D46+D47+D48+D49+D50+D51+D52+D53+D54+D55+D56+D57+D58+D59+D60+D61+D62+D63+D64+D65</f>
        <v>0</v>
      </c>
      <c r="E66" s="36">
        <f t="shared" ref="E66:X66" si="45">E45+E46+E47+E48+E49+E50+E51+E52+E53+E54+E55+E56+E57+E58+E59+E60+E61+E62+E63+E64+E65</f>
        <v>0</v>
      </c>
      <c r="F66" s="36">
        <f t="shared" si="45"/>
        <v>0</v>
      </c>
      <c r="G66" s="36">
        <f t="shared" si="45"/>
        <v>0</v>
      </c>
      <c r="H66" s="36"/>
      <c r="I66" s="36">
        <f t="shared" si="45"/>
        <v>0</v>
      </c>
      <c r="J66" s="36">
        <f t="shared" si="45"/>
        <v>0</v>
      </c>
      <c r="K66" s="36">
        <f t="shared" si="45"/>
        <v>0</v>
      </c>
      <c r="L66" s="36">
        <f t="shared" si="45"/>
        <v>0</v>
      </c>
      <c r="M66" s="36">
        <f t="shared" si="45"/>
        <v>0</v>
      </c>
      <c r="N66" s="36">
        <f t="shared" si="45"/>
        <v>0</v>
      </c>
      <c r="O66" s="36">
        <f t="shared" si="45"/>
        <v>0</v>
      </c>
      <c r="P66" s="36">
        <f>P45+P46+P47+P48+P49+P51+P52+P53+P54+P55+P56+P57+P58+P59+P60+P61+P62+P63+P64+P65</f>
        <v>0</v>
      </c>
      <c r="Q66" s="36">
        <f t="shared" si="45"/>
        <v>0</v>
      </c>
      <c r="R66" s="36">
        <f t="shared" si="45"/>
        <v>0</v>
      </c>
      <c r="S66" s="36">
        <f t="shared" si="45"/>
        <v>0</v>
      </c>
      <c r="T66" s="36">
        <f t="shared" si="45"/>
        <v>0</v>
      </c>
      <c r="U66" s="36"/>
      <c r="V66" s="36">
        <f t="shared" si="45"/>
        <v>0</v>
      </c>
      <c r="W66" s="36">
        <f t="shared" si="45"/>
        <v>0</v>
      </c>
      <c r="X66" s="36">
        <f t="shared" si="45"/>
        <v>0</v>
      </c>
    </row>
    <row r="67" spans="1:24" x14ac:dyDescent="0.25">
      <c r="A67" s="31" t="s">
        <v>96</v>
      </c>
      <c r="B67" s="120" t="s">
        <v>97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ht="51" x14ac:dyDescent="0.25">
      <c r="A68" s="14" t="s">
        <v>98</v>
      </c>
      <c r="B68" s="23" t="s">
        <v>99</v>
      </c>
      <c r="C68" s="15" t="s">
        <v>80</v>
      </c>
      <c r="D68" s="16">
        <f t="shared" ref="D68:D77" si="46">E68+F68+G68+H68</f>
        <v>400000</v>
      </c>
      <c r="E68" s="17">
        <f t="shared" ref="E68:E76" si="47">J68+N68+R68+W68</f>
        <v>0</v>
      </c>
      <c r="F68" s="18">
        <f t="shared" ref="F68:F76" si="48">K68+O68+S68+X68</f>
        <v>400000</v>
      </c>
      <c r="G68" s="19">
        <f t="shared" ref="G68:G76" si="49">L68</f>
        <v>0</v>
      </c>
      <c r="H68" s="68">
        <v>0</v>
      </c>
      <c r="I68" s="16">
        <f t="shared" ref="I68:I76" si="50">J68+K68+L68</f>
        <v>0</v>
      </c>
      <c r="J68" s="17">
        <v>0</v>
      </c>
      <c r="K68" s="18">
        <v>0</v>
      </c>
      <c r="L68" s="19">
        <v>0</v>
      </c>
      <c r="M68" s="16">
        <f t="shared" ref="M68:M76" si="51">N68+O68</f>
        <v>350000</v>
      </c>
      <c r="N68" s="24">
        <v>0</v>
      </c>
      <c r="O68" s="20">
        <v>350000</v>
      </c>
      <c r="P68" s="19">
        <v>0</v>
      </c>
      <c r="Q68" s="16">
        <f t="shared" ref="Q68:Q77" si="52">R68+S68+T68+U68</f>
        <v>50000</v>
      </c>
      <c r="R68" s="24">
        <v>0</v>
      </c>
      <c r="S68" s="18">
        <v>50000</v>
      </c>
      <c r="T68" s="19">
        <v>0</v>
      </c>
      <c r="U68" s="68">
        <v>0</v>
      </c>
      <c r="V68" s="16">
        <f t="shared" ref="V68:V76" si="53">W68+X68</f>
        <v>0</v>
      </c>
      <c r="W68" s="17">
        <v>0</v>
      </c>
      <c r="X68" s="18">
        <v>0</v>
      </c>
    </row>
    <row r="69" spans="1:24" ht="38.25" x14ac:dyDescent="0.25">
      <c r="A69" s="14" t="s">
        <v>100</v>
      </c>
      <c r="B69" s="23" t="s">
        <v>101</v>
      </c>
      <c r="C69" s="15" t="s">
        <v>80</v>
      </c>
      <c r="D69" s="16">
        <f t="shared" si="46"/>
        <v>0</v>
      </c>
      <c r="E69" s="17">
        <f t="shared" si="47"/>
        <v>0</v>
      </c>
      <c r="F69" s="18">
        <f t="shared" si="48"/>
        <v>0</v>
      </c>
      <c r="G69" s="19">
        <f t="shared" si="49"/>
        <v>0</v>
      </c>
      <c r="H69" s="68">
        <v>0</v>
      </c>
      <c r="I69" s="16">
        <f t="shared" si="50"/>
        <v>0</v>
      </c>
      <c r="J69" s="17">
        <v>0</v>
      </c>
      <c r="K69" s="18">
        <v>0</v>
      </c>
      <c r="L69" s="19">
        <v>0</v>
      </c>
      <c r="M69" s="16">
        <f t="shared" si="51"/>
        <v>0</v>
      </c>
      <c r="N69" s="24">
        <v>0</v>
      </c>
      <c r="O69" s="20">
        <v>0</v>
      </c>
      <c r="P69" s="19">
        <v>0</v>
      </c>
      <c r="Q69" s="16">
        <f t="shared" si="52"/>
        <v>0</v>
      </c>
      <c r="R69" s="24">
        <v>0</v>
      </c>
      <c r="S69" s="18">
        <v>0</v>
      </c>
      <c r="T69" s="19">
        <v>0</v>
      </c>
      <c r="U69" s="68">
        <v>0</v>
      </c>
      <c r="V69" s="16">
        <f t="shared" si="53"/>
        <v>0</v>
      </c>
      <c r="W69" s="17">
        <v>0</v>
      </c>
      <c r="X69" s="18">
        <v>0</v>
      </c>
    </row>
    <row r="70" spans="1:24" ht="38.25" x14ac:dyDescent="0.25">
      <c r="A70" s="14" t="s">
        <v>102</v>
      </c>
      <c r="B70" s="23" t="s">
        <v>103</v>
      </c>
      <c r="C70" s="15" t="s">
        <v>80</v>
      </c>
      <c r="D70" s="16">
        <f t="shared" si="46"/>
        <v>0</v>
      </c>
      <c r="E70" s="17">
        <f t="shared" si="47"/>
        <v>0</v>
      </c>
      <c r="F70" s="18">
        <f t="shared" si="48"/>
        <v>0</v>
      </c>
      <c r="G70" s="19">
        <f t="shared" si="49"/>
        <v>0</v>
      </c>
      <c r="H70" s="68">
        <v>0</v>
      </c>
      <c r="I70" s="16">
        <f t="shared" si="50"/>
        <v>0</v>
      </c>
      <c r="J70" s="17">
        <v>0</v>
      </c>
      <c r="K70" s="18">
        <v>0</v>
      </c>
      <c r="L70" s="19">
        <v>0</v>
      </c>
      <c r="M70" s="16">
        <f t="shared" si="51"/>
        <v>0</v>
      </c>
      <c r="N70" s="24">
        <v>0</v>
      </c>
      <c r="O70" s="20">
        <v>0</v>
      </c>
      <c r="P70" s="19">
        <v>0</v>
      </c>
      <c r="Q70" s="16">
        <f t="shared" si="52"/>
        <v>0</v>
      </c>
      <c r="R70" s="24">
        <v>0</v>
      </c>
      <c r="S70" s="18">
        <v>0</v>
      </c>
      <c r="T70" s="19">
        <v>0</v>
      </c>
      <c r="U70" s="68">
        <v>0</v>
      </c>
      <c r="V70" s="16">
        <f t="shared" si="53"/>
        <v>0</v>
      </c>
      <c r="W70" s="17">
        <v>0</v>
      </c>
      <c r="X70" s="18">
        <v>0</v>
      </c>
    </row>
    <row r="71" spans="1:24" ht="38.25" x14ac:dyDescent="0.25">
      <c r="A71" s="14" t="s">
        <v>104</v>
      </c>
      <c r="B71" s="23" t="s">
        <v>105</v>
      </c>
      <c r="C71" s="15" t="s">
        <v>80</v>
      </c>
      <c r="D71" s="16">
        <f t="shared" si="46"/>
        <v>0</v>
      </c>
      <c r="E71" s="17">
        <f t="shared" si="47"/>
        <v>0</v>
      </c>
      <c r="F71" s="18">
        <f t="shared" si="48"/>
        <v>0</v>
      </c>
      <c r="G71" s="19">
        <f t="shared" si="49"/>
        <v>0</v>
      </c>
      <c r="H71" s="68">
        <v>0</v>
      </c>
      <c r="I71" s="16">
        <f t="shared" si="50"/>
        <v>0</v>
      </c>
      <c r="J71" s="17">
        <v>0</v>
      </c>
      <c r="K71" s="18">
        <v>0</v>
      </c>
      <c r="L71" s="19">
        <v>0</v>
      </c>
      <c r="M71" s="16">
        <f t="shared" si="51"/>
        <v>0</v>
      </c>
      <c r="N71" s="24">
        <v>0</v>
      </c>
      <c r="O71" s="20">
        <v>0</v>
      </c>
      <c r="P71" s="19">
        <v>0</v>
      </c>
      <c r="Q71" s="16">
        <f t="shared" si="52"/>
        <v>0</v>
      </c>
      <c r="R71" s="24">
        <v>0</v>
      </c>
      <c r="S71" s="18">
        <v>0</v>
      </c>
      <c r="T71" s="19">
        <v>0</v>
      </c>
      <c r="U71" s="68">
        <v>0</v>
      </c>
      <c r="V71" s="16">
        <f t="shared" si="53"/>
        <v>0</v>
      </c>
      <c r="W71" s="17">
        <v>0</v>
      </c>
      <c r="X71" s="18">
        <v>0</v>
      </c>
    </row>
    <row r="72" spans="1:24" ht="51" x14ac:dyDescent="0.25">
      <c r="A72" s="14" t="s">
        <v>106</v>
      </c>
      <c r="B72" s="23" t="s">
        <v>107</v>
      </c>
      <c r="C72" s="15" t="s">
        <v>70</v>
      </c>
      <c r="D72" s="16">
        <f t="shared" si="46"/>
        <v>1100000</v>
      </c>
      <c r="E72" s="17">
        <f t="shared" si="47"/>
        <v>0</v>
      </c>
      <c r="F72" s="18">
        <f t="shared" si="48"/>
        <v>1100000</v>
      </c>
      <c r="G72" s="19">
        <f t="shared" si="49"/>
        <v>0</v>
      </c>
      <c r="H72" s="68">
        <v>0</v>
      </c>
      <c r="I72" s="16">
        <f t="shared" si="50"/>
        <v>0</v>
      </c>
      <c r="J72" s="17">
        <v>0</v>
      </c>
      <c r="K72" s="18">
        <v>0</v>
      </c>
      <c r="L72" s="19">
        <v>0</v>
      </c>
      <c r="M72" s="16">
        <f t="shared" si="51"/>
        <v>600000</v>
      </c>
      <c r="N72" s="24">
        <v>0</v>
      </c>
      <c r="O72" s="20">
        <v>600000</v>
      </c>
      <c r="P72" s="19">
        <v>0</v>
      </c>
      <c r="Q72" s="16">
        <f t="shared" si="52"/>
        <v>500000</v>
      </c>
      <c r="R72" s="24">
        <v>0</v>
      </c>
      <c r="S72" s="18">
        <v>500000</v>
      </c>
      <c r="T72" s="19">
        <v>0</v>
      </c>
      <c r="U72" s="68">
        <v>0</v>
      </c>
      <c r="V72" s="16">
        <f t="shared" si="53"/>
        <v>0</v>
      </c>
      <c r="W72" s="17">
        <v>0</v>
      </c>
      <c r="X72" s="18">
        <v>0</v>
      </c>
    </row>
    <row r="73" spans="1:24" ht="38.25" x14ac:dyDescent="0.25">
      <c r="A73" s="14" t="s">
        <v>106</v>
      </c>
      <c r="B73" s="23" t="s">
        <v>108</v>
      </c>
      <c r="C73" s="15" t="s">
        <v>80</v>
      </c>
      <c r="D73" s="16">
        <f t="shared" si="46"/>
        <v>0</v>
      </c>
      <c r="E73" s="17">
        <f t="shared" si="47"/>
        <v>0</v>
      </c>
      <c r="F73" s="18">
        <f t="shared" si="48"/>
        <v>0</v>
      </c>
      <c r="G73" s="19">
        <f t="shared" si="49"/>
        <v>0</v>
      </c>
      <c r="H73" s="68">
        <v>0</v>
      </c>
      <c r="I73" s="16">
        <f t="shared" si="50"/>
        <v>0</v>
      </c>
      <c r="J73" s="17">
        <v>0</v>
      </c>
      <c r="K73" s="18">
        <v>0</v>
      </c>
      <c r="L73" s="19">
        <v>0</v>
      </c>
      <c r="M73" s="16">
        <f t="shared" si="51"/>
        <v>0</v>
      </c>
      <c r="N73" s="24">
        <v>0</v>
      </c>
      <c r="O73" s="20">
        <v>0</v>
      </c>
      <c r="P73" s="19">
        <v>0</v>
      </c>
      <c r="Q73" s="16">
        <f t="shared" si="52"/>
        <v>0</v>
      </c>
      <c r="R73" s="24">
        <v>0</v>
      </c>
      <c r="S73" s="18">
        <v>0</v>
      </c>
      <c r="T73" s="19">
        <v>0</v>
      </c>
      <c r="U73" s="68">
        <v>0</v>
      </c>
      <c r="V73" s="16">
        <f t="shared" si="53"/>
        <v>0</v>
      </c>
      <c r="W73" s="17">
        <v>0</v>
      </c>
      <c r="X73" s="18">
        <v>0</v>
      </c>
    </row>
    <row r="74" spans="1:24" ht="38.25" x14ac:dyDescent="0.25">
      <c r="A74" s="14" t="s">
        <v>109</v>
      </c>
      <c r="B74" s="23" t="s">
        <v>110</v>
      </c>
      <c r="C74" s="15" t="s">
        <v>80</v>
      </c>
      <c r="D74" s="16">
        <f t="shared" si="46"/>
        <v>0</v>
      </c>
      <c r="E74" s="17">
        <f t="shared" si="47"/>
        <v>0</v>
      </c>
      <c r="F74" s="18">
        <f t="shared" si="48"/>
        <v>0</v>
      </c>
      <c r="G74" s="19">
        <f t="shared" si="49"/>
        <v>0</v>
      </c>
      <c r="H74" s="68">
        <v>0</v>
      </c>
      <c r="I74" s="16">
        <f t="shared" si="50"/>
        <v>0</v>
      </c>
      <c r="J74" s="17">
        <v>0</v>
      </c>
      <c r="K74" s="18">
        <v>0</v>
      </c>
      <c r="L74" s="19">
        <v>0</v>
      </c>
      <c r="M74" s="16">
        <f t="shared" si="51"/>
        <v>0</v>
      </c>
      <c r="N74" s="24">
        <v>0</v>
      </c>
      <c r="O74" s="20">
        <v>0</v>
      </c>
      <c r="P74" s="19">
        <v>0</v>
      </c>
      <c r="Q74" s="16">
        <f t="shared" si="52"/>
        <v>0</v>
      </c>
      <c r="R74" s="24">
        <v>0</v>
      </c>
      <c r="S74" s="18">
        <v>0</v>
      </c>
      <c r="T74" s="19">
        <v>0</v>
      </c>
      <c r="U74" s="68">
        <v>0</v>
      </c>
      <c r="V74" s="16">
        <f t="shared" si="53"/>
        <v>0</v>
      </c>
      <c r="W74" s="17">
        <v>0</v>
      </c>
      <c r="X74" s="18">
        <v>0</v>
      </c>
    </row>
    <row r="75" spans="1:24" ht="38.25" x14ac:dyDescent="0.25">
      <c r="A75" s="14" t="s">
        <v>111</v>
      </c>
      <c r="B75" s="23" t="s">
        <v>112</v>
      </c>
      <c r="C75" s="15" t="s">
        <v>80</v>
      </c>
      <c r="D75" s="16">
        <f t="shared" si="46"/>
        <v>0</v>
      </c>
      <c r="E75" s="17">
        <f t="shared" si="47"/>
        <v>0</v>
      </c>
      <c r="F75" s="18">
        <f t="shared" si="48"/>
        <v>0</v>
      </c>
      <c r="G75" s="19">
        <f t="shared" si="49"/>
        <v>0</v>
      </c>
      <c r="H75" s="68">
        <v>0</v>
      </c>
      <c r="I75" s="16">
        <f t="shared" si="50"/>
        <v>0</v>
      </c>
      <c r="J75" s="17">
        <v>0</v>
      </c>
      <c r="K75" s="18">
        <v>0</v>
      </c>
      <c r="L75" s="19">
        <v>0</v>
      </c>
      <c r="M75" s="16">
        <f t="shared" si="51"/>
        <v>0</v>
      </c>
      <c r="N75" s="24">
        <v>0</v>
      </c>
      <c r="O75" s="20">
        <v>0</v>
      </c>
      <c r="P75" s="19">
        <v>0</v>
      </c>
      <c r="Q75" s="16">
        <f t="shared" si="52"/>
        <v>0</v>
      </c>
      <c r="R75" s="24">
        <v>0</v>
      </c>
      <c r="S75" s="18">
        <v>0</v>
      </c>
      <c r="T75" s="19">
        <v>0</v>
      </c>
      <c r="U75" s="68">
        <v>0</v>
      </c>
      <c r="V75" s="16">
        <f t="shared" si="53"/>
        <v>0</v>
      </c>
      <c r="W75" s="17">
        <v>0</v>
      </c>
      <c r="X75" s="18">
        <v>0</v>
      </c>
    </row>
    <row r="76" spans="1:24" ht="38.25" x14ac:dyDescent="0.25">
      <c r="A76" s="14" t="s">
        <v>113</v>
      </c>
      <c r="B76" s="22" t="s">
        <v>114</v>
      </c>
      <c r="C76" s="15" t="s">
        <v>80</v>
      </c>
      <c r="D76" s="16">
        <f t="shared" si="46"/>
        <v>0</v>
      </c>
      <c r="E76" s="17">
        <f t="shared" si="47"/>
        <v>0</v>
      </c>
      <c r="F76" s="18">
        <f t="shared" si="48"/>
        <v>0</v>
      </c>
      <c r="G76" s="19">
        <f t="shared" si="49"/>
        <v>0</v>
      </c>
      <c r="H76" s="68">
        <v>0</v>
      </c>
      <c r="I76" s="16">
        <f t="shared" si="50"/>
        <v>0</v>
      </c>
      <c r="J76" s="17">
        <v>0</v>
      </c>
      <c r="K76" s="18">
        <v>0</v>
      </c>
      <c r="L76" s="19">
        <v>0</v>
      </c>
      <c r="M76" s="16">
        <f t="shared" si="51"/>
        <v>0</v>
      </c>
      <c r="N76" s="17">
        <v>0</v>
      </c>
      <c r="O76" s="20">
        <v>0</v>
      </c>
      <c r="P76" s="19">
        <v>0</v>
      </c>
      <c r="Q76" s="16">
        <f t="shared" si="52"/>
        <v>0</v>
      </c>
      <c r="R76" s="24">
        <v>0</v>
      </c>
      <c r="S76" s="18">
        <v>0</v>
      </c>
      <c r="T76" s="19">
        <v>0</v>
      </c>
      <c r="U76" s="68">
        <v>0</v>
      </c>
      <c r="V76" s="16">
        <f t="shared" si="53"/>
        <v>0</v>
      </c>
      <c r="W76" s="17">
        <v>0</v>
      </c>
      <c r="X76" s="18">
        <v>0</v>
      </c>
    </row>
    <row r="77" spans="1:24" x14ac:dyDescent="0.25">
      <c r="A77" s="33"/>
      <c r="B77" s="69" t="s">
        <v>40</v>
      </c>
      <c r="C77" s="71"/>
      <c r="D77" s="70">
        <f t="shared" si="46"/>
        <v>1500000</v>
      </c>
      <c r="E77" s="70">
        <f t="shared" ref="E77:X77" si="54">E68+E69+E70+E71+E72+E73+E74+E75+E76</f>
        <v>0</v>
      </c>
      <c r="F77" s="70">
        <f t="shared" si="54"/>
        <v>1500000</v>
      </c>
      <c r="G77" s="70">
        <f t="shared" si="54"/>
        <v>0</v>
      </c>
      <c r="H77" s="70">
        <f>U77</f>
        <v>0</v>
      </c>
      <c r="I77" s="70">
        <f t="shared" si="54"/>
        <v>0</v>
      </c>
      <c r="J77" s="70">
        <f t="shared" si="54"/>
        <v>0</v>
      </c>
      <c r="K77" s="70">
        <f t="shared" si="54"/>
        <v>0</v>
      </c>
      <c r="L77" s="70">
        <f t="shared" si="54"/>
        <v>0</v>
      </c>
      <c r="M77" s="70">
        <f t="shared" si="54"/>
        <v>950000</v>
      </c>
      <c r="N77" s="70">
        <f t="shared" si="54"/>
        <v>0</v>
      </c>
      <c r="O77" s="70">
        <f t="shared" si="54"/>
        <v>950000</v>
      </c>
      <c r="P77" s="70">
        <f>P68+P69+P70+P71+P72+P73+P74+P76</f>
        <v>0</v>
      </c>
      <c r="Q77" s="70">
        <f t="shared" si="52"/>
        <v>550000</v>
      </c>
      <c r="R77" s="70">
        <f t="shared" si="54"/>
        <v>0</v>
      </c>
      <c r="S77" s="70">
        <f t="shared" si="54"/>
        <v>550000</v>
      </c>
      <c r="T77" s="70">
        <f t="shared" si="54"/>
        <v>0</v>
      </c>
      <c r="U77" s="70">
        <f>U68+U69+U70+U71+U72+U73+U74+U75+U76</f>
        <v>0</v>
      </c>
      <c r="V77" s="70">
        <f t="shared" si="54"/>
        <v>0</v>
      </c>
      <c r="W77" s="70">
        <f t="shared" si="54"/>
        <v>0</v>
      </c>
      <c r="X77" s="70">
        <f t="shared" si="54"/>
        <v>0</v>
      </c>
    </row>
    <row r="78" spans="1:24" hidden="1" x14ac:dyDescent="0.25">
      <c r="A78" s="31" t="s">
        <v>115</v>
      </c>
      <c r="B78" s="120" t="s">
        <v>116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</row>
    <row r="79" spans="1:24" ht="38.25" hidden="1" x14ac:dyDescent="0.25">
      <c r="A79" s="14" t="s">
        <v>117</v>
      </c>
      <c r="B79" s="23" t="s">
        <v>118</v>
      </c>
      <c r="C79" s="15" t="s">
        <v>80</v>
      </c>
      <c r="D79" s="16">
        <f t="shared" ref="D79:D83" si="55">E79+F79+G79</f>
        <v>0</v>
      </c>
      <c r="E79" s="17">
        <f t="shared" ref="E79:F83" si="56">J79+N79+R79+W79</f>
        <v>0</v>
      </c>
      <c r="F79" s="18">
        <f t="shared" si="56"/>
        <v>0</v>
      </c>
      <c r="G79" s="19">
        <f t="shared" ref="G79:G83" si="57">L79</f>
        <v>0</v>
      </c>
      <c r="H79" s="19"/>
      <c r="I79" s="16">
        <f t="shared" ref="I79:I83" si="58">J79+K79+L79</f>
        <v>0</v>
      </c>
      <c r="J79" s="17">
        <v>0</v>
      </c>
      <c r="K79" s="18">
        <v>0</v>
      </c>
      <c r="L79" s="19">
        <v>0</v>
      </c>
      <c r="M79" s="16">
        <f>N79+O79</f>
        <v>0</v>
      </c>
      <c r="N79" s="24">
        <v>0</v>
      </c>
      <c r="O79" s="20">
        <v>0</v>
      </c>
      <c r="P79" s="19">
        <v>0</v>
      </c>
      <c r="Q79" s="16">
        <f t="shared" ref="Q79:Q83" si="59">R79+S79</f>
        <v>0</v>
      </c>
      <c r="R79" s="24">
        <v>0</v>
      </c>
      <c r="S79" s="18">
        <v>0</v>
      </c>
      <c r="T79" s="19">
        <v>0</v>
      </c>
      <c r="U79" s="19"/>
      <c r="V79" s="16">
        <f t="shared" ref="V79:V83" si="60">W79+X79</f>
        <v>0</v>
      </c>
      <c r="W79" s="17">
        <v>0</v>
      </c>
      <c r="X79" s="18">
        <v>0</v>
      </c>
    </row>
    <row r="80" spans="1:24" ht="38.25" hidden="1" x14ac:dyDescent="0.25">
      <c r="A80" s="14" t="s">
        <v>119</v>
      </c>
      <c r="B80" s="23" t="s">
        <v>120</v>
      </c>
      <c r="C80" s="15" t="s">
        <v>80</v>
      </c>
      <c r="D80" s="16">
        <f t="shared" si="55"/>
        <v>0</v>
      </c>
      <c r="E80" s="17">
        <f t="shared" si="56"/>
        <v>0</v>
      </c>
      <c r="F80" s="18">
        <f t="shared" si="56"/>
        <v>0</v>
      </c>
      <c r="G80" s="19">
        <f t="shared" si="57"/>
        <v>0</v>
      </c>
      <c r="H80" s="19"/>
      <c r="I80" s="16">
        <f t="shared" si="58"/>
        <v>0</v>
      </c>
      <c r="J80" s="17">
        <v>0</v>
      </c>
      <c r="K80" s="18">
        <v>0</v>
      </c>
      <c r="L80" s="19">
        <v>0</v>
      </c>
      <c r="M80" s="16">
        <f>N80+O80</f>
        <v>0</v>
      </c>
      <c r="N80" s="24">
        <v>0</v>
      </c>
      <c r="O80" s="20">
        <v>0</v>
      </c>
      <c r="P80" s="19">
        <v>0</v>
      </c>
      <c r="Q80" s="16">
        <f t="shared" si="59"/>
        <v>0</v>
      </c>
      <c r="R80" s="24">
        <v>0</v>
      </c>
      <c r="S80" s="18">
        <v>0</v>
      </c>
      <c r="T80" s="19">
        <v>0</v>
      </c>
      <c r="U80" s="19"/>
      <c r="V80" s="16">
        <f t="shared" si="60"/>
        <v>0</v>
      </c>
      <c r="W80" s="17">
        <v>0</v>
      </c>
      <c r="X80" s="18">
        <v>0</v>
      </c>
    </row>
    <row r="81" spans="1:24" ht="38.25" hidden="1" x14ac:dyDescent="0.25">
      <c r="A81" s="14" t="s">
        <v>121</v>
      </c>
      <c r="B81" s="23" t="s">
        <v>122</v>
      </c>
      <c r="C81" s="15" t="s">
        <v>80</v>
      </c>
      <c r="D81" s="16">
        <f t="shared" si="55"/>
        <v>0</v>
      </c>
      <c r="E81" s="17">
        <f t="shared" si="56"/>
        <v>0</v>
      </c>
      <c r="F81" s="18">
        <f t="shared" si="56"/>
        <v>0</v>
      </c>
      <c r="G81" s="19">
        <f t="shared" si="57"/>
        <v>0</v>
      </c>
      <c r="H81" s="19"/>
      <c r="I81" s="16">
        <f t="shared" si="58"/>
        <v>0</v>
      </c>
      <c r="J81" s="17">
        <v>0</v>
      </c>
      <c r="K81" s="18">
        <v>0</v>
      </c>
      <c r="L81" s="19">
        <v>0</v>
      </c>
      <c r="M81" s="16">
        <f>N81+O81</f>
        <v>0</v>
      </c>
      <c r="N81" s="24">
        <v>0</v>
      </c>
      <c r="O81" s="20">
        <v>0</v>
      </c>
      <c r="P81" s="19">
        <v>0</v>
      </c>
      <c r="Q81" s="16">
        <f t="shared" si="59"/>
        <v>0</v>
      </c>
      <c r="R81" s="24">
        <v>0</v>
      </c>
      <c r="S81" s="18">
        <v>0</v>
      </c>
      <c r="T81" s="19">
        <v>0</v>
      </c>
      <c r="U81" s="19"/>
      <c r="V81" s="16">
        <f t="shared" si="60"/>
        <v>0</v>
      </c>
      <c r="W81" s="17">
        <v>0</v>
      </c>
      <c r="X81" s="18">
        <v>0</v>
      </c>
    </row>
    <row r="82" spans="1:24" ht="51" hidden="1" x14ac:dyDescent="0.25">
      <c r="A82" s="14" t="s">
        <v>123</v>
      </c>
      <c r="B82" s="23" t="s">
        <v>124</v>
      </c>
      <c r="C82" s="15" t="s">
        <v>80</v>
      </c>
      <c r="D82" s="16">
        <f t="shared" si="55"/>
        <v>0</v>
      </c>
      <c r="E82" s="17">
        <f t="shared" si="56"/>
        <v>0</v>
      </c>
      <c r="F82" s="18">
        <f t="shared" si="56"/>
        <v>0</v>
      </c>
      <c r="G82" s="19">
        <f t="shared" si="57"/>
        <v>0</v>
      </c>
      <c r="H82" s="19"/>
      <c r="I82" s="16">
        <f t="shared" si="58"/>
        <v>0</v>
      </c>
      <c r="J82" s="17">
        <v>0</v>
      </c>
      <c r="K82" s="18">
        <v>0</v>
      </c>
      <c r="L82" s="19">
        <v>0</v>
      </c>
      <c r="M82" s="16">
        <f>N82+O82</f>
        <v>0</v>
      </c>
      <c r="N82" s="24">
        <v>0</v>
      </c>
      <c r="O82" s="20">
        <v>0</v>
      </c>
      <c r="P82" s="19">
        <v>0</v>
      </c>
      <c r="Q82" s="16">
        <f t="shared" si="59"/>
        <v>0</v>
      </c>
      <c r="R82" s="24">
        <v>0</v>
      </c>
      <c r="S82" s="18">
        <v>0</v>
      </c>
      <c r="T82" s="19">
        <v>0</v>
      </c>
      <c r="U82" s="19"/>
      <c r="V82" s="16">
        <f t="shared" si="60"/>
        <v>0</v>
      </c>
      <c r="W82" s="17">
        <v>0</v>
      </c>
      <c r="X82" s="18">
        <v>0</v>
      </c>
    </row>
    <row r="83" spans="1:24" ht="38.25" hidden="1" x14ac:dyDescent="0.25">
      <c r="A83" s="14" t="s">
        <v>125</v>
      </c>
      <c r="B83" s="23" t="s">
        <v>126</v>
      </c>
      <c r="C83" s="15" t="s">
        <v>70</v>
      </c>
      <c r="D83" s="16">
        <f t="shared" si="55"/>
        <v>0</v>
      </c>
      <c r="E83" s="17">
        <f t="shared" si="56"/>
        <v>0</v>
      </c>
      <c r="F83" s="18">
        <f t="shared" si="56"/>
        <v>0</v>
      </c>
      <c r="G83" s="19">
        <f t="shared" si="57"/>
        <v>0</v>
      </c>
      <c r="H83" s="19"/>
      <c r="I83" s="16">
        <f t="shared" si="58"/>
        <v>0</v>
      </c>
      <c r="J83" s="17">
        <v>0</v>
      </c>
      <c r="K83" s="18">
        <v>0</v>
      </c>
      <c r="L83" s="19">
        <v>0</v>
      </c>
      <c r="M83" s="16">
        <f>N83+O83</f>
        <v>0</v>
      </c>
      <c r="N83" s="24">
        <v>0</v>
      </c>
      <c r="O83" s="20">
        <v>0</v>
      </c>
      <c r="P83" s="19">
        <v>0</v>
      </c>
      <c r="Q83" s="16">
        <f t="shared" si="59"/>
        <v>0</v>
      </c>
      <c r="R83" s="24">
        <v>0</v>
      </c>
      <c r="S83" s="18">
        <v>0</v>
      </c>
      <c r="T83" s="19">
        <v>0</v>
      </c>
      <c r="U83" s="19"/>
      <c r="V83" s="16">
        <f t="shared" si="60"/>
        <v>0</v>
      </c>
      <c r="W83" s="17">
        <v>0</v>
      </c>
      <c r="X83" s="18">
        <v>0</v>
      </c>
    </row>
    <row r="84" spans="1:24" hidden="1" x14ac:dyDescent="0.25">
      <c r="A84" s="33"/>
      <c r="B84" s="34" t="s">
        <v>40</v>
      </c>
      <c r="C84" s="35"/>
      <c r="D84" s="30">
        <f>D79+D80+D81+D82+D83</f>
        <v>0</v>
      </c>
      <c r="E84" s="30">
        <f t="shared" ref="E84:X84" si="61">E79+E80+E81+E82+E83</f>
        <v>0</v>
      </c>
      <c r="F84" s="30">
        <f t="shared" si="61"/>
        <v>0</v>
      </c>
      <c r="G84" s="30">
        <f t="shared" si="61"/>
        <v>0</v>
      </c>
      <c r="H84" s="30"/>
      <c r="I84" s="30">
        <f t="shared" si="61"/>
        <v>0</v>
      </c>
      <c r="J84" s="30">
        <f t="shared" si="61"/>
        <v>0</v>
      </c>
      <c r="K84" s="30">
        <f t="shared" si="61"/>
        <v>0</v>
      </c>
      <c r="L84" s="30">
        <f t="shared" si="61"/>
        <v>0</v>
      </c>
      <c r="M84" s="30">
        <f t="shared" si="61"/>
        <v>0</v>
      </c>
      <c r="N84" s="30">
        <f t="shared" si="61"/>
        <v>0</v>
      </c>
      <c r="O84" s="30">
        <f t="shared" si="61"/>
        <v>0</v>
      </c>
      <c r="P84" s="30">
        <f>P79+P80+P81+P82+P83</f>
        <v>0</v>
      </c>
      <c r="Q84" s="30">
        <f t="shared" si="61"/>
        <v>0</v>
      </c>
      <c r="R84" s="30">
        <f t="shared" si="61"/>
        <v>0</v>
      </c>
      <c r="S84" s="30">
        <f t="shared" si="61"/>
        <v>0</v>
      </c>
      <c r="T84" s="30">
        <f t="shared" si="61"/>
        <v>0</v>
      </c>
      <c r="U84" s="30"/>
      <c r="V84" s="30">
        <f t="shared" si="61"/>
        <v>0</v>
      </c>
      <c r="W84" s="30">
        <f t="shared" si="61"/>
        <v>0</v>
      </c>
      <c r="X84" s="30">
        <f t="shared" si="61"/>
        <v>0</v>
      </c>
    </row>
    <row r="85" spans="1:24" hidden="1" x14ac:dyDescent="0.25">
      <c r="A85" s="31" t="s">
        <v>127</v>
      </c>
      <c r="B85" s="120" t="s">
        <v>128</v>
      </c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</row>
    <row r="86" spans="1:24" ht="38.25" hidden="1" x14ac:dyDescent="0.25">
      <c r="A86" s="14" t="s">
        <v>129</v>
      </c>
      <c r="B86" s="23" t="s">
        <v>130</v>
      </c>
      <c r="C86" s="15" t="s">
        <v>28</v>
      </c>
      <c r="D86" s="16">
        <f t="shared" ref="D86:D96" si="62">E86+F86+G86</f>
        <v>0</v>
      </c>
      <c r="E86" s="17">
        <f t="shared" ref="E86:E96" si="63">J86+N86+R86+W86</f>
        <v>0</v>
      </c>
      <c r="F86" s="18">
        <f t="shared" ref="F86:F96" si="64">K86+O86+S86+X86</f>
        <v>0</v>
      </c>
      <c r="G86" s="19">
        <f t="shared" ref="G86:G96" si="65">L86</f>
        <v>0</v>
      </c>
      <c r="H86" s="19"/>
      <c r="I86" s="16">
        <f t="shared" ref="I86:I96" si="66">J86+K86+L86</f>
        <v>0</v>
      </c>
      <c r="J86" s="17">
        <v>0</v>
      </c>
      <c r="K86" s="18">
        <v>0</v>
      </c>
      <c r="L86" s="19">
        <v>0</v>
      </c>
      <c r="M86" s="16">
        <f t="shared" ref="M86:M96" si="67">N86+O86</f>
        <v>0</v>
      </c>
      <c r="N86" s="17">
        <v>0</v>
      </c>
      <c r="O86" s="20">
        <v>0</v>
      </c>
      <c r="P86" s="19">
        <v>0</v>
      </c>
      <c r="Q86" s="16">
        <f t="shared" ref="Q86:Q96" si="68">R86+S86</f>
        <v>0</v>
      </c>
      <c r="R86" s="17">
        <v>0</v>
      </c>
      <c r="S86" s="18">
        <v>0</v>
      </c>
      <c r="T86" s="19">
        <v>0</v>
      </c>
      <c r="U86" s="19"/>
      <c r="V86" s="16">
        <f t="shared" ref="V86:V96" si="69">W86+X86</f>
        <v>0</v>
      </c>
      <c r="W86" s="17">
        <v>0</v>
      </c>
      <c r="X86" s="18">
        <v>0</v>
      </c>
    </row>
    <row r="87" spans="1:24" ht="63.75" hidden="1" x14ac:dyDescent="0.25">
      <c r="A87" s="14" t="s">
        <v>131</v>
      </c>
      <c r="B87" s="23" t="s">
        <v>132</v>
      </c>
      <c r="C87" s="15" t="s">
        <v>80</v>
      </c>
      <c r="D87" s="16">
        <f t="shared" si="62"/>
        <v>0</v>
      </c>
      <c r="E87" s="17">
        <f t="shared" si="63"/>
        <v>0</v>
      </c>
      <c r="F87" s="18">
        <f t="shared" si="64"/>
        <v>0</v>
      </c>
      <c r="G87" s="19">
        <f t="shared" si="65"/>
        <v>0</v>
      </c>
      <c r="H87" s="19"/>
      <c r="I87" s="16">
        <f t="shared" si="66"/>
        <v>0</v>
      </c>
      <c r="J87" s="17">
        <v>0</v>
      </c>
      <c r="K87" s="18">
        <v>0</v>
      </c>
      <c r="L87" s="19">
        <v>0</v>
      </c>
      <c r="M87" s="16">
        <f t="shared" si="67"/>
        <v>0</v>
      </c>
      <c r="N87" s="17">
        <v>0</v>
      </c>
      <c r="O87" s="20">
        <v>0</v>
      </c>
      <c r="P87" s="19">
        <v>0</v>
      </c>
      <c r="Q87" s="16">
        <f t="shared" si="68"/>
        <v>0</v>
      </c>
      <c r="R87" s="17">
        <v>0</v>
      </c>
      <c r="S87" s="18">
        <v>0</v>
      </c>
      <c r="T87" s="19">
        <v>0</v>
      </c>
      <c r="U87" s="19"/>
      <c r="V87" s="16">
        <f t="shared" si="69"/>
        <v>0</v>
      </c>
      <c r="W87" s="17">
        <v>0</v>
      </c>
      <c r="X87" s="18">
        <v>0</v>
      </c>
    </row>
    <row r="88" spans="1:24" ht="63.75" hidden="1" x14ac:dyDescent="0.25">
      <c r="A88" s="14" t="s">
        <v>133</v>
      </c>
      <c r="B88" s="23" t="s">
        <v>134</v>
      </c>
      <c r="C88" s="15" t="s">
        <v>70</v>
      </c>
      <c r="D88" s="16">
        <f t="shared" si="62"/>
        <v>0</v>
      </c>
      <c r="E88" s="17">
        <f t="shared" si="63"/>
        <v>0</v>
      </c>
      <c r="F88" s="18">
        <f t="shared" si="64"/>
        <v>0</v>
      </c>
      <c r="G88" s="19">
        <f t="shared" si="65"/>
        <v>0</v>
      </c>
      <c r="H88" s="19"/>
      <c r="I88" s="16">
        <f t="shared" si="66"/>
        <v>0</v>
      </c>
      <c r="J88" s="17">
        <v>0</v>
      </c>
      <c r="K88" s="18">
        <v>0</v>
      </c>
      <c r="L88" s="19">
        <v>0</v>
      </c>
      <c r="M88" s="16">
        <f t="shared" si="67"/>
        <v>0</v>
      </c>
      <c r="N88" s="17">
        <v>0</v>
      </c>
      <c r="O88" s="20">
        <v>0</v>
      </c>
      <c r="P88" s="19">
        <v>0</v>
      </c>
      <c r="Q88" s="16">
        <f t="shared" si="68"/>
        <v>0</v>
      </c>
      <c r="R88" s="17">
        <v>0</v>
      </c>
      <c r="S88" s="18">
        <v>0</v>
      </c>
      <c r="T88" s="19">
        <v>0</v>
      </c>
      <c r="U88" s="19"/>
      <c r="V88" s="16">
        <f t="shared" si="69"/>
        <v>0</v>
      </c>
      <c r="W88" s="17">
        <v>0</v>
      </c>
      <c r="X88" s="18">
        <v>0</v>
      </c>
    </row>
    <row r="89" spans="1:24" ht="38.25" hidden="1" x14ac:dyDescent="0.25">
      <c r="A89" s="14" t="s">
        <v>135</v>
      </c>
      <c r="B89" s="23" t="s">
        <v>136</v>
      </c>
      <c r="C89" s="15" t="s">
        <v>70</v>
      </c>
      <c r="D89" s="16">
        <f t="shared" si="62"/>
        <v>0</v>
      </c>
      <c r="E89" s="17">
        <f t="shared" si="63"/>
        <v>0</v>
      </c>
      <c r="F89" s="18">
        <f t="shared" si="64"/>
        <v>0</v>
      </c>
      <c r="G89" s="19">
        <f t="shared" si="65"/>
        <v>0</v>
      </c>
      <c r="H89" s="19"/>
      <c r="I89" s="16">
        <f t="shared" si="66"/>
        <v>0</v>
      </c>
      <c r="J89" s="17">
        <v>0</v>
      </c>
      <c r="K89" s="18">
        <v>0</v>
      </c>
      <c r="L89" s="19">
        <v>0</v>
      </c>
      <c r="M89" s="16">
        <f t="shared" si="67"/>
        <v>0</v>
      </c>
      <c r="N89" s="17">
        <v>0</v>
      </c>
      <c r="O89" s="20">
        <v>0</v>
      </c>
      <c r="P89" s="19">
        <v>0</v>
      </c>
      <c r="Q89" s="16">
        <f t="shared" si="68"/>
        <v>0</v>
      </c>
      <c r="R89" s="17">
        <v>0</v>
      </c>
      <c r="S89" s="18">
        <v>0</v>
      </c>
      <c r="T89" s="19">
        <v>0</v>
      </c>
      <c r="U89" s="19"/>
      <c r="V89" s="16">
        <f t="shared" si="69"/>
        <v>0</v>
      </c>
      <c r="W89" s="17">
        <v>0</v>
      </c>
      <c r="X89" s="18">
        <v>0</v>
      </c>
    </row>
    <row r="90" spans="1:24" ht="76.5" hidden="1" x14ac:dyDescent="0.25">
      <c r="A90" s="14" t="s">
        <v>137</v>
      </c>
      <c r="B90" s="23" t="s">
        <v>138</v>
      </c>
      <c r="C90" s="15" t="s">
        <v>139</v>
      </c>
      <c r="D90" s="16">
        <f t="shared" si="62"/>
        <v>0</v>
      </c>
      <c r="E90" s="17">
        <f t="shared" si="63"/>
        <v>0</v>
      </c>
      <c r="F90" s="18">
        <f t="shared" si="64"/>
        <v>0</v>
      </c>
      <c r="G90" s="19">
        <f t="shared" si="65"/>
        <v>0</v>
      </c>
      <c r="H90" s="19"/>
      <c r="I90" s="16">
        <f t="shared" si="66"/>
        <v>0</v>
      </c>
      <c r="J90" s="17">
        <v>0</v>
      </c>
      <c r="K90" s="18">
        <v>0</v>
      </c>
      <c r="L90" s="19">
        <v>0</v>
      </c>
      <c r="M90" s="16">
        <f t="shared" si="67"/>
        <v>0</v>
      </c>
      <c r="N90" s="17">
        <v>0</v>
      </c>
      <c r="O90" s="20">
        <v>0</v>
      </c>
      <c r="P90" s="19">
        <v>0</v>
      </c>
      <c r="Q90" s="16">
        <f t="shared" si="68"/>
        <v>0</v>
      </c>
      <c r="R90" s="17">
        <v>0</v>
      </c>
      <c r="S90" s="18">
        <v>0</v>
      </c>
      <c r="T90" s="19">
        <v>0</v>
      </c>
      <c r="U90" s="19"/>
      <c r="V90" s="16">
        <f t="shared" si="69"/>
        <v>0</v>
      </c>
      <c r="W90" s="17">
        <v>0</v>
      </c>
      <c r="X90" s="18">
        <v>0</v>
      </c>
    </row>
    <row r="91" spans="1:24" ht="38.25" hidden="1" x14ac:dyDescent="0.25">
      <c r="A91" s="14" t="s">
        <v>140</v>
      </c>
      <c r="B91" s="23" t="s">
        <v>141</v>
      </c>
      <c r="C91" s="15" t="s">
        <v>80</v>
      </c>
      <c r="D91" s="16">
        <f t="shared" si="62"/>
        <v>0</v>
      </c>
      <c r="E91" s="17">
        <f t="shared" si="63"/>
        <v>0</v>
      </c>
      <c r="F91" s="18">
        <f t="shared" si="64"/>
        <v>0</v>
      </c>
      <c r="G91" s="19">
        <f t="shared" si="65"/>
        <v>0</v>
      </c>
      <c r="H91" s="19"/>
      <c r="I91" s="16">
        <f t="shared" si="66"/>
        <v>0</v>
      </c>
      <c r="J91" s="17">
        <v>0</v>
      </c>
      <c r="K91" s="18">
        <v>0</v>
      </c>
      <c r="L91" s="19">
        <v>0</v>
      </c>
      <c r="M91" s="16">
        <f t="shared" si="67"/>
        <v>0</v>
      </c>
      <c r="N91" s="24">
        <v>0</v>
      </c>
      <c r="O91" s="20">
        <v>0</v>
      </c>
      <c r="P91" s="19">
        <v>0</v>
      </c>
      <c r="Q91" s="16">
        <f t="shared" si="68"/>
        <v>0</v>
      </c>
      <c r="R91" s="24">
        <v>0</v>
      </c>
      <c r="S91" s="18">
        <v>0</v>
      </c>
      <c r="T91" s="19">
        <v>0</v>
      </c>
      <c r="U91" s="19"/>
      <c r="V91" s="16">
        <f t="shared" si="69"/>
        <v>0</v>
      </c>
      <c r="W91" s="17">
        <v>0</v>
      </c>
      <c r="X91" s="18">
        <v>0</v>
      </c>
    </row>
    <row r="92" spans="1:24" ht="38.25" hidden="1" x14ac:dyDescent="0.25">
      <c r="A92" s="14" t="s">
        <v>142</v>
      </c>
      <c r="B92" s="23" t="s">
        <v>143</v>
      </c>
      <c r="C92" s="15" t="s">
        <v>80</v>
      </c>
      <c r="D92" s="16">
        <f t="shared" si="62"/>
        <v>0</v>
      </c>
      <c r="E92" s="17">
        <f t="shared" si="63"/>
        <v>0</v>
      </c>
      <c r="F92" s="18">
        <f t="shared" si="64"/>
        <v>0</v>
      </c>
      <c r="G92" s="19">
        <f t="shared" si="65"/>
        <v>0</v>
      </c>
      <c r="H92" s="19"/>
      <c r="I92" s="16">
        <f t="shared" si="66"/>
        <v>0</v>
      </c>
      <c r="J92" s="17">
        <v>0</v>
      </c>
      <c r="K92" s="18">
        <v>0</v>
      </c>
      <c r="L92" s="19">
        <v>0</v>
      </c>
      <c r="M92" s="16">
        <f t="shared" si="67"/>
        <v>0</v>
      </c>
      <c r="N92" s="24">
        <v>0</v>
      </c>
      <c r="O92" s="20">
        <v>0</v>
      </c>
      <c r="P92" s="19">
        <v>0</v>
      </c>
      <c r="Q92" s="16">
        <f t="shared" si="68"/>
        <v>0</v>
      </c>
      <c r="R92" s="24">
        <v>0</v>
      </c>
      <c r="S92" s="18">
        <v>0</v>
      </c>
      <c r="T92" s="19">
        <v>0</v>
      </c>
      <c r="U92" s="19"/>
      <c r="V92" s="16">
        <f t="shared" si="69"/>
        <v>0</v>
      </c>
      <c r="W92" s="17">
        <v>0</v>
      </c>
      <c r="X92" s="18">
        <v>0</v>
      </c>
    </row>
    <row r="93" spans="1:24" ht="76.5" hidden="1" x14ac:dyDescent="0.25">
      <c r="A93" s="14" t="s">
        <v>144</v>
      </c>
      <c r="B93" s="23" t="s">
        <v>145</v>
      </c>
      <c r="C93" s="15" t="s">
        <v>191</v>
      </c>
      <c r="D93" s="16">
        <f t="shared" si="62"/>
        <v>0</v>
      </c>
      <c r="E93" s="17">
        <f t="shared" si="63"/>
        <v>0</v>
      </c>
      <c r="F93" s="18">
        <f t="shared" si="64"/>
        <v>0</v>
      </c>
      <c r="G93" s="19">
        <f t="shared" si="65"/>
        <v>0</v>
      </c>
      <c r="H93" s="19"/>
      <c r="I93" s="16">
        <f t="shared" si="66"/>
        <v>0</v>
      </c>
      <c r="J93" s="17">
        <v>0</v>
      </c>
      <c r="K93" s="18">
        <v>0</v>
      </c>
      <c r="L93" s="19">
        <v>0</v>
      </c>
      <c r="M93" s="16">
        <f t="shared" si="67"/>
        <v>0</v>
      </c>
      <c r="N93" s="24">
        <v>0</v>
      </c>
      <c r="O93" s="20">
        <v>0</v>
      </c>
      <c r="P93" s="19">
        <v>0</v>
      </c>
      <c r="Q93" s="16">
        <f t="shared" si="68"/>
        <v>0</v>
      </c>
      <c r="R93" s="17">
        <v>0</v>
      </c>
      <c r="S93" s="18">
        <v>0</v>
      </c>
      <c r="T93" s="19">
        <v>0</v>
      </c>
      <c r="U93" s="19"/>
      <c r="V93" s="16">
        <f t="shared" si="69"/>
        <v>0</v>
      </c>
      <c r="W93" s="17">
        <v>0</v>
      </c>
      <c r="X93" s="18">
        <v>0</v>
      </c>
    </row>
    <row r="94" spans="1:24" ht="38.25" hidden="1" x14ac:dyDescent="0.25">
      <c r="A94" s="14" t="s">
        <v>146</v>
      </c>
      <c r="B94" s="23" t="s">
        <v>147</v>
      </c>
      <c r="C94" s="15" t="s">
        <v>148</v>
      </c>
      <c r="D94" s="16">
        <f t="shared" si="62"/>
        <v>0</v>
      </c>
      <c r="E94" s="17">
        <f t="shared" si="63"/>
        <v>0</v>
      </c>
      <c r="F94" s="18">
        <f t="shared" si="64"/>
        <v>0</v>
      </c>
      <c r="G94" s="19">
        <f t="shared" si="65"/>
        <v>0</v>
      </c>
      <c r="H94" s="19"/>
      <c r="I94" s="16">
        <f t="shared" si="66"/>
        <v>0</v>
      </c>
      <c r="J94" s="17">
        <v>0</v>
      </c>
      <c r="K94" s="18">
        <v>0</v>
      </c>
      <c r="L94" s="19">
        <v>0</v>
      </c>
      <c r="M94" s="16">
        <f t="shared" si="67"/>
        <v>0</v>
      </c>
      <c r="N94" s="24">
        <v>0</v>
      </c>
      <c r="O94" s="20">
        <v>0</v>
      </c>
      <c r="P94" s="19">
        <v>0</v>
      </c>
      <c r="Q94" s="16">
        <f t="shared" si="68"/>
        <v>0</v>
      </c>
      <c r="R94" s="24">
        <v>0</v>
      </c>
      <c r="S94" s="18">
        <v>0</v>
      </c>
      <c r="T94" s="19">
        <v>0</v>
      </c>
      <c r="U94" s="19"/>
      <c r="V94" s="16">
        <f t="shared" si="69"/>
        <v>0</v>
      </c>
      <c r="W94" s="17">
        <v>0</v>
      </c>
      <c r="X94" s="18">
        <v>0</v>
      </c>
    </row>
    <row r="95" spans="1:24" ht="51" hidden="1" x14ac:dyDescent="0.25">
      <c r="A95" s="14" t="s">
        <v>149</v>
      </c>
      <c r="B95" s="23" t="s">
        <v>150</v>
      </c>
      <c r="C95" s="15" t="s">
        <v>148</v>
      </c>
      <c r="D95" s="16">
        <f t="shared" si="62"/>
        <v>0</v>
      </c>
      <c r="E95" s="17">
        <f t="shared" si="63"/>
        <v>0</v>
      </c>
      <c r="F95" s="18">
        <f t="shared" si="64"/>
        <v>0</v>
      </c>
      <c r="G95" s="19">
        <f t="shared" si="65"/>
        <v>0</v>
      </c>
      <c r="H95" s="19"/>
      <c r="I95" s="16">
        <f t="shared" si="66"/>
        <v>0</v>
      </c>
      <c r="J95" s="17">
        <v>0</v>
      </c>
      <c r="K95" s="18">
        <v>0</v>
      </c>
      <c r="L95" s="19">
        <v>0</v>
      </c>
      <c r="M95" s="16">
        <f t="shared" si="67"/>
        <v>0</v>
      </c>
      <c r="N95" s="24">
        <v>0</v>
      </c>
      <c r="O95" s="20">
        <v>0</v>
      </c>
      <c r="P95" s="19">
        <v>0</v>
      </c>
      <c r="Q95" s="16">
        <f t="shared" si="68"/>
        <v>0</v>
      </c>
      <c r="R95" s="24">
        <v>0</v>
      </c>
      <c r="S95" s="18">
        <v>0</v>
      </c>
      <c r="T95" s="19">
        <v>0</v>
      </c>
      <c r="U95" s="19"/>
      <c r="V95" s="16">
        <f t="shared" si="69"/>
        <v>0</v>
      </c>
      <c r="W95" s="17">
        <v>0</v>
      </c>
      <c r="X95" s="18">
        <v>0</v>
      </c>
    </row>
    <row r="96" spans="1:24" ht="38.25" hidden="1" x14ac:dyDescent="0.25">
      <c r="A96" s="14" t="s">
        <v>151</v>
      </c>
      <c r="B96" s="23" t="s">
        <v>152</v>
      </c>
      <c r="C96" s="15" t="s">
        <v>148</v>
      </c>
      <c r="D96" s="16">
        <f t="shared" si="62"/>
        <v>0</v>
      </c>
      <c r="E96" s="17">
        <f t="shared" si="63"/>
        <v>0</v>
      </c>
      <c r="F96" s="18">
        <f t="shared" si="64"/>
        <v>0</v>
      </c>
      <c r="G96" s="19">
        <f t="shared" si="65"/>
        <v>0</v>
      </c>
      <c r="H96" s="19"/>
      <c r="I96" s="16">
        <f t="shared" si="66"/>
        <v>0</v>
      </c>
      <c r="J96" s="17">
        <v>0</v>
      </c>
      <c r="K96" s="18">
        <v>0</v>
      </c>
      <c r="L96" s="19">
        <v>0</v>
      </c>
      <c r="M96" s="16">
        <f t="shared" si="67"/>
        <v>0</v>
      </c>
      <c r="N96" s="24">
        <v>0</v>
      </c>
      <c r="O96" s="20">
        <v>0</v>
      </c>
      <c r="P96" s="19">
        <v>0</v>
      </c>
      <c r="Q96" s="16">
        <f t="shared" si="68"/>
        <v>0</v>
      </c>
      <c r="R96" s="24">
        <v>0</v>
      </c>
      <c r="S96" s="18">
        <v>0</v>
      </c>
      <c r="T96" s="19">
        <v>0</v>
      </c>
      <c r="U96" s="19"/>
      <c r="V96" s="16">
        <f t="shared" si="69"/>
        <v>0</v>
      </c>
      <c r="W96" s="17">
        <v>0</v>
      </c>
      <c r="X96" s="18">
        <v>0</v>
      </c>
    </row>
    <row r="97" spans="1:24" hidden="1" x14ac:dyDescent="0.25">
      <c r="A97" s="33"/>
      <c r="B97" s="29" t="s">
        <v>40</v>
      </c>
      <c r="C97" s="35"/>
      <c r="D97" s="30">
        <f>D86+D87+D88+D89+D90+D91+D92+D93+D94+D95+D96</f>
        <v>0</v>
      </c>
      <c r="E97" s="30">
        <f t="shared" ref="E97:X97" si="70">E86+E87+E88+E89+E90+E91+E92+E93+E94+E95+E96</f>
        <v>0</v>
      </c>
      <c r="F97" s="30">
        <f t="shared" si="70"/>
        <v>0</v>
      </c>
      <c r="G97" s="30">
        <f t="shared" si="70"/>
        <v>0</v>
      </c>
      <c r="H97" s="30"/>
      <c r="I97" s="30">
        <f t="shared" si="70"/>
        <v>0</v>
      </c>
      <c r="J97" s="30">
        <f t="shared" si="70"/>
        <v>0</v>
      </c>
      <c r="K97" s="30">
        <f t="shared" si="70"/>
        <v>0</v>
      </c>
      <c r="L97" s="30">
        <f t="shared" si="70"/>
        <v>0</v>
      </c>
      <c r="M97" s="30">
        <f t="shared" si="70"/>
        <v>0</v>
      </c>
      <c r="N97" s="30">
        <f t="shared" si="70"/>
        <v>0</v>
      </c>
      <c r="O97" s="30">
        <f t="shared" si="70"/>
        <v>0</v>
      </c>
      <c r="P97" s="30">
        <f>P86+P87+P88+P89+P90+P91+P92+P93+P94+P95+P96</f>
        <v>0</v>
      </c>
      <c r="Q97" s="30">
        <f t="shared" si="70"/>
        <v>0</v>
      </c>
      <c r="R97" s="30">
        <f t="shared" si="70"/>
        <v>0</v>
      </c>
      <c r="S97" s="30">
        <f t="shared" si="70"/>
        <v>0</v>
      </c>
      <c r="T97" s="30">
        <f t="shared" si="70"/>
        <v>0</v>
      </c>
      <c r="U97" s="30"/>
      <c r="V97" s="30">
        <f t="shared" si="70"/>
        <v>0</v>
      </c>
      <c r="W97" s="30">
        <f t="shared" si="70"/>
        <v>0</v>
      </c>
      <c r="X97" s="30">
        <f t="shared" si="70"/>
        <v>0</v>
      </c>
    </row>
    <row r="98" spans="1:24" hidden="1" x14ac:dyDescent="0.25">
      <c r="A98" s="31" t="s">
        <v>153</v>
      </c>
      <c r="B98" s="120" t="s">
        <v>154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</row>
    <row r="99" spans="1:24" ht="33" hidden="1" customHeight="1" x14ac:dyDescent="0.25">
      <c r="A99" s="5" t="s">
        <v>155</v>
      </c>
      <c r="B99" s="37" t="s">
        <v>156</v>
      </c>
      <c r="C99" s="15" t="s">
        <v>157</v>
      </c>
      <c r="D99" s="16">
        <f t="shared" ref="D99:D122" si="71">E99+F99+G99</f>
        <v>22901101.789999999</v>
      </c>
      <c r="E99" s="17">
        <f t="shared" ref="E99:E122" si="72">J99+N99+R99+W99</f>
        <v>11935300</v>
      </c>
      <c r="F99" s="18">
        <f t="shared" ref="F99:F122" si="73">K99+O99+S99+X99</f>
        <v>10965801.789999999</v>
      </c>
      <c r="G99" s="19">
        <f t="shared" ref="G99:G122" si="74">L99+P99+T99</f>
        <v>0</v>
      </c>
      <c r="H99" s="19"/>
      <c r="I99" s="16">
        <f t="shared" ref="I99:I122" si="75">J99+K99+L99</f>
        <v>0</v>
      </c>
      <c r="J99" s="38">
        <v>0</v>
      </c>
      <c r="K99" s="39">
        <v>0</v>
      </c>
      <c r="L99" s="40">
        <v>0</v>
      </c>
      <c r="M99" s="16">
        <f t="shared" ref="M99:M102" si="76">N99+O99+P99</f>
        <v>22901101.789999999</v>
      </c>
      <c r="N99" s="38">
        <v>11935300</v>
      </c>
      <c r="O99" s="41">
        <v>10965801.789999999</v>
      </c>
      <c r="P99" s="19">
        <v>0</v>
      </c>
      <c r="Q99" s="16">
        <f t="shared" ref="Q99:Q122" si="77">R99+S99+T99</f>
        <v>0</v>
      </c>
      <c r="R99" s="38">
        <v>0</v>
      </c>
      <c r="S99" s="39">
        <v>0</v>
      </c>
      <c r="T99" s="19">
        <v>0</v>
      </c>
      <c r="U99" s="19"/>
      <c r="V99" s="16">
        <f t="shared" ref="V99:V122" si="78">W99+X99</f>
        <v>0</v>
      </c>
      <c r="W99" s="38">
        <v>0</v>
      </c>
      <c r="X99" s="39">
        <v>0</v>
      </c>
    </row>
    <row r="100" spans="1:24" ht="24.75" hidden="1" customHeight="1" x14ac:dyDescent="0.25">
      <c r="A100" s="108" t="s">
        <v>158</v>
      </c>
      <c r="B100" s="133" t="s">
        <v>159</v>
      </c>
      <c r="C100" s="15" t="s">
        <v>208</v>
      </c>
      <c r="D100" s="16">
        <f t="shared" si="71"/>
        <v>0</v>
      </c>
      <c r="E100" s="17">
        <f t="shared" si="72"/>
        <v>0</v>
      </c>
      <c r="F100" s="18">
        <f t="shared" si="73"/>
        <v>0</v>
      </c>
      <c r="G100" s="19">
        <f t="shared" si="74"/>
        <v>0</v>
      </c>
      <c r="H100" s="19"/>
      <c r="I100" s="16">
        <f t="shared" si="75"/>
        <v>0</v>
      </c>
      <c r="J100" s="17">
        <v>0</v>
      </c>
      <c r="K100" s="18">
        <v>0</v>
      </c>
      <c r="L100" s="19">
        <v>0</v>
      </c>
      <c r="M100" s="16">
        <f t="shared" si="76"/>
        <v>0</v>
      </c>
      <c r="N100" s="17">
        <v>0</v>
      </c>
      <c r="O100" s="20">
        <v>0</v>
      </c>
      <c r="P100" s="19">
        <v>0</v>
      </c>
      <c r="Q100" s="16">
        <f t="shared" si="77"/>
        <v>0</v>
      </c>
      <c r="R100" s="24">
        <v>0</v>
      </c>
      <c r="S100" s="18">
        <v>0</v>
      </c>
      <c r="T100" s="19">
        <v>0</v>
      </c>
      <c r="U100" s="19"/>
      <c r="V100" s="16">
        <f t="shared" si="78"/>
        <v>0</v>
      </c>
      <c r="W100" s="17">
        <v>0</v>
      </c>
      <c r="X100" s="18">
        <v>0</v>
      </c>
    </row>
    <row r="101" spans="1:24" ht="24" hidden="1" customHeight="1" x14ac:dyDescent="0.25">
      <c r="A101" s="130"/>
      <c r="B101" s="132"/>
      <c r="C101" s="15" t="s">
        <v>209</v>
      </c>
      <c r="D101" s="16">
        <f t="shared" si="71"/>
        <v>0</v>
      </c>
      <c r="E101" s="17">
        <f t="shared" si="72"/>
        <v>0</v>
      </c>
      <c r="F101" s="18">
        <f t="shared" si="73"/>
        <v>0</v>
      </c>
      <c r="G101" s="19">
        <f t="shared" si="74"/>
        <v>0</v>
      </c>
      <c r="H101" s="19"/>
      <c r="I101" s="16">
        <f t="shared" si="75"/>
        <v>0</v>
      </c>
      <c r="J101" s="17">
        <v>0</v>
      </c>
      <c r="K101" s="18">
        <v>0</v>
      </c>
      <c r="L101" s="19">
        <v>0</v>
      </c>
      <c r="M101" s="16">
        <f t="shared" si="76"/>
        <v>0</v>
      </c>
      <c r="N101" s="17">
        <v>0</v>
      </c>
      <c r="O101" s="20">
        <v>0</v>
      </c>
      <c r="P101" s="19">
        <v>0</v>
      </c>
      <c r="Q101" s="16">
        <f t="shared" si="77"/>
        <v>0</v>
      </c>
      <c r="R101" s="24">
        <v>0</v>
      </c>
      <c r="S101" s="18">
        <v>0</v>
      </c>
      <c r="T101" s="19">
        <v>0</v>
      </c>
      <c r="U101" s="19"/>
      <c r="V101" s="16">
        <f t="shared" si="78"/>
        <v>0</v>
      </c>
      <c r="W101" s="17">
        <v>0</v>
      </c>
      <c r="X101" s="18">
        <v>0</v>
      </c>
    </row>
    <row r="102" spans="1:24" ht="30" hidden="1" customHeight="1" x14ac:dyDescent="0.25">
      <c r="A102" s="109" t="s">
        <v>160</v>
      </c>
      <c r="B102" s="131" t="s">
        <v>161</v>
      </c>
      <c r="C102" s="15" t="s">
        <v>208</v>
      </c>
      <c r="D102" s="16">
        <f t="shared" si="71"/>
        <v>185371.3</v>
      </c>
      <c r="E102" s="17">
        <f t="shared" si="72"/>
        <v>0</v>
      </c>
      <c r="F102" s="18">
        <f t="shared" si="73"/>
        <v>0</v>
      </c>
      <c r="G102" s="19">
        <f t="shared" si="74"/>
        <v>185371.3</v>
      </c>
      <c r="H102" s="19"/>
      <c r="I102" s="16">
        <f t="shared" si="75"/>
        <v>167337.46</v>
      </c>
      <c r="J102" s="17">
        <v>0</v>
      </c>
      <c r="K102" s="18">
        <v>0</v>
      </c>
      <c r="L102" s="42">
        <v>167337.46</v>
      </c>
      <c r="M102" s="16">
        <f t="shared" si="76"/>
        <v>18033.84</v>
      </c>
      <c r="N102" s="24">
        <v>0</v>
      </c>
      <c r="O102" s="20">
        <v>0</v>
      </c>
      <c r="P102" s="19">
        <v>18033.84</v>
      </c>
      <c r="Q102" s="16">
        <f t="shared" si="77"/>
        <v>0</v>
      </c>
      <c r="R102" s="24">
        <v>0</v>
      </c>
      <c r="S102" s="18">
        <v>0</v>
      </c>
      <c r="T102" s="19">
        <v>0</v>
      </c>
      <c r="U102" s="19"/>
      <c r="V102" s="16">
        <f t="shared" si="78"/>
        <v>0</v>
      </c>
      <c r="W102" s="17">
        <v>0</v>
      </c>
      <c r="X102" s="18">
        <v>0</v>
      </c>
    </row>
    <row r="103" spans="1:24" ht="30.75" hidden="1" customHeight="1" x14ac:dyDescent="0.25">
      <c r="A103" s="109"/>
      <c r="B103" s="131"/>
      <c r="C103" s="15" t="s">
        <v>209</v>
      </c>
      <c r="D103" s="16">
        <f t="shared" si="71"/>
        <v>3982626.86</v>
      </c>
      <c r="E103" s="17">
        <f t="shared" si="72"/>
        <v>2502000</v>
      </c>
      <c r="F103" s="18">
        <f t="shared" si="73"/>
        <v>1414866.8</v>
      </c>
      <c r="G103" s="19">
        <f t="shared" si="74"/>
        <v>65760.06</v>
      </c>
      <c r="H103" s="19"/>
      <c r="I103" s="16">
        <f t="shared" si="75"/>
        <v>182626.86</v>
      </c>
      <c r="J103" s="17">
        <v>0</v>
      </c>
      <c r="K103" s="18">
        <v>116866.8</v>
      </c>
      <c r="L103" s="42">
        <v>65760.06</v>
      </c>
      <c r="M103" s="16">
        <f>N103+O103+P103</f>
        <v>0</v>
      </c>
      <c r="N103" s="24">
        <v>0</v>
      </c>
      <c r="O103" s="20">
        <v>0</v>
      </c>
      <c r="P103" s="19">
        <v>0</v>
      </c>
      <c r="Q103" s="16">
        <f t="shared" si="77"/>
        <v>3800000</v>
      </c>
      <c r="R103" s="17">
        <v>2502000</v>
      </c>
      <c r="S103" s="18">
        <v>1298000</v>
      </c>
      <c r="T103" s="19">
        <v>0</v>
      </c>
      <c r="U103" s="19"/>
      <c r="V103" s="16">
        <f t="shared" si="78"/>
        <v>0</v>
      </c>
      <c r="W103" s="17">
        <v>0</v>
      </c>
      <c r="X103" s="18">
        <v>0</v>
      </c>
    </row>
    <row r="104" spans="1:24" ht="27.75" hidden="1" customHeight="1" x14ac:dyDescent="0.25">
      <c r="A104" s="109"/>
      <c r="B104" s="131"/>
      <c r="C104" s="15" t="s">
        <v>210</v>
      </c>
      <c r="D104" s="16">
        <f t="shared" si="71"/>
        <v>160947</v>
      </c>
      <c r="E104" s="17">
        <f t="shared" si="72"/>
        <v>0</v>
      </c>
      <c r="F104" s="18">
        <f t="shared" si="73"/>
        <v>61991</v>
      </c>
      <c r="G104" s="19">
        <f t="shared" si="74"/>
        <v>98956</v>
      </c>
      <c r="H104" s="19"/>
      <c r="I104" s="16">
        <f t="shared" si="75"/>
        <v>160947</v>
      </c>
      <c r="J104" s="17">
        <v>0</v>
      </c>
      <c r="K104" s="18">
        <v>61991</v>
      </c>
      <c r="L104" s="42">
        <v>98956</v>
      </c>
      <c r="M104" s="16">
        <f t="shared" ref="M104:M122" si="79">N104+O104+P104</f>
        <v>0</v>
      </c>
      <c r="N104" s="17">
        <v>0</v>
      </c>
      <c r="O104" s="20">
        <v>0</v>
      </c>
      <c r="P104" s="19">
        <v>0</v>
      </c>
      <c r="Q104" s="16">
        <f t="shared" si="77"/>
        <v>0</v>
      </c>
      <c r="R104" s="17">
        <v>0</v>
      </c>
      <c r="S104" s="18">
        <v>0</v>
      </c>
      <c r="T104" s="19">
        <v>0</v>
      </c>
      <c r="U104" s="19"/>
      <c r="V104" s="16">
        <f t="shared" si="78"/>
        <v>0</v>
      </c>
      <c r="W104" s="17">
        <v>0</v>
      </c>
      <c r="X104" s="18">
        <v>0</v>
      </c>
    </row>
    <row r="105" spans="1:24" ht="24" hidden="1" customHeight="1" x14ac:dyDescent="0.25">
      <c r="A105" s="109"/>
      <c r="B105" s="131"/>
      <c r="C105" s="15" t="s">
        <v>211</v>
      </c>
      <c r="D105" s="16">
        <f t="shared" si="71"/>
        <v>6257384.46</v>
      </c>
      <c r="E105" s="17">
        <f t="shared" si="72"/>
        <v>6000000</v>
      </c>
      <c r="F105" s="18">
        <f t="shared" si="73"/>
        <v>30000</v>
      </c>
      <c r="G105" s="19">
        <f t="shared" si="74"/>
        <v>227384.46000000002</v>
      </c>
      <c r="H105" s="19"/>
      <c r="I105" s="16">
        <f t="shared" si="75"/>
        <v>211817.76</v>
      </c>
      <c r="J105" s="17">
        <v>0</v>
      </c>
      <c r="K105" s="18">
        <v>30000</v>
      </c>
      <c r="L105" s="42">
        <v>181817.76</v>
      </c>
      <c r="M105" s="16">
        <f t="shared" si="79"/>
        <v>45566.7</v>
      </c>
      <c r="N105" s="17">
        <v>0</v>
      </c>
      <c r="O105" s="20">
        <v>0</v>
      </c>
      <c r="P105" s="19">
        <v>45566.7</v>
      </c>
      <c r="Q105" s="16">
        <f t="shared" si="77"/>
        <v>0</v>
      </c>
      <c r="R105" s="17">
        <v>0</v>
      </c>
      <c r="S105" s="18">
        <v>0</v>
      </c>
      <c r="T105" s="19">
        <v>0</v>
      </c>
      <c r="U105" s="19"/>
      <c r="V105" s="16">
        <f t="shared" si="78"/>
        <v>6000000</v>
      </c>
      <c r="W105" s="17">
        <v>6000000</v>
      </c>
      <c r="X105" s="18">
        <v>0</v>
      </c>
    </row>
    <row r="106" spans="1:24" ht="27" hidden="1" customHeight="1" x14ac:dyDescent="0.25">
      <c r="A106" s="109"/>
      <c r="B106" s="131"/>
      <c r="C106" s="15" t="s">
        <v>212</v>
      </c>
      <c r="D106" s="16">
        <f t="shared" si="71"/>
        <v>28446</v>
      </c>
      <c r="E106" s="17">
        <f t="shared" si="72"/>
        <v>0</v>
      </c>
      <c r="F106" s="18">
        <f t="shared" si="73"/>
        <v>0</v>
      </c>
      <c r="G106" s="19">
        <f t="shared" si="74"/>
        <v>28446</v>
      </c>
      <c r="H106" s="19"/>
      <c r="I106" s="16">
        <f t="shared" si="75"/>
        <v>28446</v>
      </c>
      <c r="J106" s="17">
        <v>0</v>
      </c>
      <c r="K106" s="43">
        <v>0</v>
      </c>
      <c r="L106" s="19">
        <v>28446</v>
      </c>
      <c r="M106" s="16">
        <f t="shared" si="79"/>
        <v>0</v>
      </c>
      <c r="N106" s="17">
        <v>0</v>
      </c>
      <c r="O106" s="20">
        <v>0</v>
      </c>
      <c r="P106" s="19">
        <v>0</v>
      </c>
      <c r="Q106" s="16">
        <f t="shared" si="77"/>
        <v>0</v>
      </c>
      <c r="R106" s="17">
        <v>0</v>
      </c>
      <c r="S106" s="18">
        <v>0</v>
      </c>
      <c r="T106" s="19">
        <v>0</v>
      </c>
      <c r="U106" s="19"/>
      <c r="V106" s="16">
        <f t="shared" si="78"/>
        <v>0</v>
      </c>
      <c r="W106" s="17">
        <v>0</v>
      </c>
      <c r="X106" s="18">
        <v>0</v>
      </c>
    </row>
    <row r="107" spans="1:24" ht="29.25" hidden="1" customHeight="1" x14ac:dyDescent="0.25">
      <c r="A107" s="109"/>
      <c r="B107" s="131"/>
      <c r="C107" s="15" t="s">
        <v>213</v>
      </c>
      <c r="D107" s="16">
        <f t="shared" si="71"/>
        <v>270886.04000000004</v>
      </c>
      <c r="E107" s="17">
        <f t="shared" si="72"/>
        <v>0</v>
      </c>
      <c r="F107" s="18">
        <f t="shared" si="73"/>
        <v>26590</v>
      </c>
      <c r="G107" s="19">
        <f t="shared" si="74"/>
        <v>244296.04</v>
      </c>
      <c r="H107" s="19"/>
      <c r="I107" s="16">
        <f t="shared" si="75"/>
        <v>225385.5</v>
      </c>
      <c r="J107" s="17">
        <v>0</v>
      </c>
      <c r="K107" s="18">
        <v>26590</v>
      </c>
      <c r="L107" s="19">
        <v>198795.5</v>
      </c>
      <c r="M107" s="16">
        <f t="shared" si="79"/>
        <v>45500.54</v>
      </c>
      <c r="N107" s="24">
        <v>0</v>
      </c>
      <c r="O107" s="20">
        <v>0</v>
      </c>
      <c r="P107" s="19">
        <v>45500.54</v>
      </c>
      <c r="Q107" s="16">
        <f t="shared" si="77"/>
        <v>0</v>
      </c>
      <c r="R107" s="17">
        <v>0</v>
      </c>
      <c r="S107" s="18">
        <v>0</v>
      </c>
      <c r="T107" s="19">
        <v>0</v>
      </c>
      <c r="U107" s="19"/>
      <c r="V107" s="16">
        <f t="shared" si="78"/>
        <v>0</v>
      </c>
      <c r="W107" s="17">
        <v>0</v>
      </c>
      <c r="X107" s="18">
        <v>0</v>
      </c>
    </row>
    <row r="108" spans="1:24" ht="27.75" hidden="1" customHeight="1" x14ac:dyDescent="0.25">
      <c r="A108" s="130"/>
      <c r="B108" s="132"/>
      <c r="C108" s="15" t="s">
        <v>214</v>
      </c>
      <c r="D108" s="16">
        <f t="shared" si="71"/>
        <v>473097.33999999997</v>
      </c>
      <c r="E108" s="17">
        <f t="shared" si="72"/>
        <v>0</v>
      </c>
      <c r="F108" s="18">
        <f t="shared" si="73"/>
        <v>306543</v>
      </c>
      <c r="G108" s="19">
        <f t="shared" si="74"/>
        <v>166554.34</v>
      </c>
      <c r="H108" s="19"/>
      <c r="I108" s="16">
        <f t="shared" si="75"/>
        <v>439537.44</v>
      </c>
      <c r="J108" s="17">
        <v>0</v>
      </c>
      <c r="K108" s="18">
        <v>306543</v>
      </c>
      <c r="L108" s="19">
        <v>132994.44</v>
      </c>
      <c r="M108" s="16">
        <f t="shared" si="79"/>
        <v>33559.9</v>
      </c>
      <c r="N108" s="24">
        <v>0</v>
      </c>
      <c r="O108" s="20">
        <v>0</v>
      </c>
      <c r="P108" s="19">
        <v>33559.9</v>
      </c>
      <c r="Q108" s="16">
        <f t="shared" si="77"/>
        <v>0</v>
      </c>
      <c r="R108" s="17">
        <v>0</v>
      </c>
      <c r="S108" s="18">
        <v>0</v>
      </c>
      <c r="T108" s="19">
        <v>0</v>
      </c>
      <c r="U108" s="19"/>
      <c r="V108" s="16">
        <f t="shared" si="78"/>
        <v>0</v>
      </c>
      <c r="W108" s="17">
        <v>0</v>
      </c>
      <c r="X108" s="18">
        <v>0</v>
      </c>
    </row>
    <row r="109" spans="1:24" ht="25.5" hidden="1" customHeight="1" x14ac:dyDescent="0.25">
      <c r="A109" s="109" t="s">
        <v>162</v>
      </c>
      <c r="B109" s="131" t="s">
        <v>163</v>
      </c>
      <c r="C109" s="15" t="s">
        <v>208</v>
      </c>
      <c r="D109" s="16">
        <f t="shared" si="71"/>
        <v>0</v>
      </c>
      <c r="E109" s="17">
        <f t="shared" si="72"/>
        <v>0</v>
      </c>
      <c r="F109" s="18">
        <f t="shared" si="73"/>
        <v>0</v>
      </c>
      <c r="G109" s="19">
        <f t="shared" si="74"/>
        <v>0</v>
      </c>
      <c r="H109" s="19"/>
      <c r="I109" s="16">
        <f t="shared" si="75"/>
        <v>0</v>
      </c>
      <c r="J109" s="17">
        <v>0</v>
      </c>
      <c r="K109" s="18">
        <v>0</v>
      </c>
      <c r="L109" s="19">
        <v>0</v>
      </c>
      <c r="M109" s="16">
        <f t="shared" si="79"/>
        <v>0</v>
      </c>
      <c r="N109" s="17">
        <v>0</v>
      </c>
      <c r="O109" s="20">
        <v>0</v>
      </c>
      <c r="P109" s="19">
        <v>0</v>
      </c>
      <c r="Q109" s="16">
        <f t="shared" si="77"/>
        <v>0</v>
      </c>
      <c r="R109" s="24">
        <v>0</v>
      </c>
      <c r="S109" s="18">
        <v>0</v>
      </c>
      <c r="T109" s="19">
        <v>0</v>
      </c>
      <c r="U109" s="19"/>
      <c r="V109" s="16">
        <f t="shared" si="78"/>
        <v>0</v>
      </c>
      <c r="W109" s="17">
        <v>0</v>
      </c>
      <c r="X109" s="18">
        <v>0</v>
      </c>
    </row>
    <row r="110" spans="1:24" ht="24" hidden="1" customHeight="1" x14ac:dyDescent="0.25">
      <c r="A110" s="109"/>
      <c r="B110" s="131"/>
      <c r="C110" s="15" t="s">
        <v>209</v>
      </c>
      <c r="D110" s="16">
        <f t="shared" si="71"/>
        <v>969498.21</v>
      </c>
      <c r="E110" s="17">
        <f t="shared" si="72"/>
        <v>0</v>
      </c>
      <c r="F110" s="18">
        <f t="shared" si="73"/>
        <v>969498.21</v>
      </c>
      <c r="G110" s="19">
        <f t="shared" si="74"/>
        <v>0</v>
      </c>
      <c r="H110" s="19"/>
      <c r="I110" s="16">
        <f t="shared" si="75"/>
        <v>0</v>
      </c>
      <c r="J110" s="17">
        <v>0</v>
      </c>
      <c r="K110" s="18">
        <v>0</v>
      </c>
      <c r="L110" s="19">
        <v>0</v>
      </c>
      <c r="M110" s="16">
        <f t="shared" si="79"/>
        <v>969498.21</v>
      </c>
      <c r="N110" s="24">
        <v>0</v>
      </c>
      <c r="O110" s="20">
        <v>969498.21</v>
      </c>
      <c r="P110" s="19">
        <v>0</v>
      </c>
      <c r="Q110" s="16">
        <f t="shared" si="77"/>
        <v>0</v>
      </c>
      <c r="R110" s="17">
        <v>0</v>
      </c>
      <c r="S110" s="18">
        <v>0</v>
      </c>
      <c r="T110" s="19">
        <v>0</v>
      </c>
      <c r="U110" s="19"/>
      <c r="V110" s="16">
        <f t="shared" si="78"/>
        <v>0</v>
      </c>
      <c r="W110" s="17">
        <v>0</v>
      </c>
      <c r="X110" s="18">
        <v>0</v>
      </c>
    </row>
    <row r="111" spans="1:24" ht="26.25" hidden="1" customHeight="1" x14ac:dyDescent="0.25">
      <c r="A111" s="109"/>
      <c r="B111" s="131"/>
      <c r="C111" s="15" t="s">
        <v>211</v>
      </c>
      <c r="D111" s="16">
        <f t="shared" si="71"/>
        <v>1582000</v>
      </c>
      <c r="E111" s="17">
        <f t="shared" si="72"/>
        <v>1582000</v>
      </c>
      <c r="F111" s="18">
        <f t="shared" si="73"/>
        <v>0</v>
      </c>
      <c r="G111" s="19">
        <f t="shared" si="74"/>
        <v>0</v>
      </c>
      <c r="H111" s="19"/>
      <c r="I111" s="16">
        <f t="shared" si="75"/>
        <v>0</v>
      </c>
      <c r="J111" s="17">
        <v>0</v>
      </c>
      <c r="K111" s="18">
        <v>0</v>
      </c>
      <c r="L111" s="19">
        <v>0</v>
      </c>
      <c r="M111" s="16">
        <f t="shared" si="79"/>
        <v>0</v>
      </c>
      <c r="N111" s="17">
        <v>0</v>
      </c>
      <c r="O111" s="20">
        <v>0</v>
      </c>
      <c r="P111" s="19">
        <v>0</v>
      </c>
      <c r="Q111" s="16">
        <f t="shared" si="77"/>
        <v>0</v>
      </c>
      <c r="R111" s="17">
        <v>0</v>
      </c>
      <c r="S111" s="18">
        <v>0</v>
      </c>
      <c r="T111" s="19">
        <v>0</v>
      </c>
      <c r="U111" s="19"/>
      <c r="V111" s="16">
        <f t="shared" si="78"/>
        <v>1582000</v>
      </c>
      <c r="W111" s="24">
        <v>1582000</v>
      </c>
      <c r="X111" s="18">
        <v>0</v>
      </c>
    </row>
    <row r="112" spans="1:24" ht="28.5" hidden="1" customHeight="1" x14ac:dyDescent="0.25">
      <c r="A112" s="109"/>
      <c r="B112" s="131"/>
      <c r="C112" s="15" t="s">
        <v>212</v>
      </c>
      <c r="D112" s="16">
        <f t="shared" si="71"/>
        <v>1582000</v>
      </c>
      <c r="E112" s="17">
        <f t="shared" si="72"/>
        <v>1582000</v>
      </c>
      <c r="F112" s="18">
        <f t="shared" si="73"/>
        <v>0</v>
      </c>
      <c r="G112" s="19">
        <f t="shared" si="74"/>
        <v>0</v>
      </c>
      <c r="H112" s="19"/>
      <c r="I112" s="16">
        <f t="shared" si="75"/>
        <v>0</v>
      </c>
      <c r="J112" s="17">
        <v>0</v>
      </c>
      <c r="K112" s="18">
        <v>0</v>
      </c>
      <c r="L112" s="19">
        <v>0</v>
      </c>
      <c r="M112" s="16">
        <f t="shared" si="79"/>
        <v>0</v>
      </c>
      <c r="N112" s="17">
        <v>0</v>
      </c>
      <c r="O112" s="20">
        <v>0</v>
      </c>
      <c r="P112" s="19">
        <v>0</v>
      </c>
      <c r="Q112" s="16">
        <f t="shared" si="77"/>
        <v>0</v>
      </c>
      <c r="R112" s="17">
        <v>0</v>
      </c>
      <c r="S112" s="18">
        <v>0</v>
      </c>
      <c r="T112" s="19">
        <v>0</v>
      </c>
      <c r="U112" s="19"/>
      <c r="V112" s="16">
        <f t="shared" si="78"/>
        <v>1582000</v>
      </c>
      <c r="W112" s="24">
        <v>1582000</v>
      </c>
      <c r="X112" s="18">
        <v>0</v>
      </c>
    </row>
    <row r="113" spans="1:24" ht="25.5" hidden="1" customHeight="1" x14ac:dyDescent="0.25">
      <c r="A113" s="109"/>
      <c r="B113" s="131"/>
      <c r="C113" s="15" t="s">
        <v>213</v>
      </c>
      <c r="D113" s="16">
        <f t="shared" si="71"/>
        <v>1582000</v>
      </c>
      <c r="E113" s="17">
        <f t="shared" si="72"/>
        <v>1582000</v>
      </c>
      <c r="F113" s="18">
        <f t="shared" si="73"/>
        <v>0</v>
      </c>
      <c r="G113" s="19">
        <f t="shared" si="74"/>
        <v>0</v>
      </c>
      <c r="H113" s="19"/>
      <c r="I113" s="16">
        <f t="shared" si="75"/>
        <v>0</v>
      </c>
      <c r="J113" s="17">
        <v>0</v>
      </c>
      <c r="K113" s="18">
        <v>0</v>
      </c>
      <c r="L113" s="19">
        <v>0</v>
      </c>
      <c r="M113" s="16">
        <f t="shared" si="79"/>
        <v>0</v>
      </c>
      <c r="N113" s="17">
        <v>0</v>
      </c>
      <c r="O113" s="20">
        <v>0</v>
      </c>
      <c r="P113" s="19">
        <v>0</v>
      </c>
      <c r="Q113" s="16">
        <f t="shared" si="77"/>
        <v>0</v>
      </c>
      <c r="R113" s="17">
        <v>0</v>
      </c>
      <c r="S113" s="18">
        <v>0</v>
      </c>
      <c r="T113" s="19">
        <v>0</v>
      </c>
      <c r="U113" s="19"/>
      <c r="V113" s="16">
        <f t="shared" si="78"/>
        <v>1582000</v>
      </c>
      <c r="W113" s="24">
        <v>1582000</v>
      </c>
      <c r="X113" s="18">
        <v>0</v>
      </c>
    </row>
    <row r="114" spans="1:24" ht="26.25" hidden="1" customHeight="1" x14ac:dyDescent="0.25">
      <c r="A114" s="130"/>
      <c r="B114" s="132"/>
      <c r="C114" s="15" t="s">
        <v>214</v>
      </c>
      <c r="D114" s="16">
        <f t="shared" si="71"/>
        <v>1582000</v>
      </c>
      <c r="E114" s="17">
        <f t="shared" si="72"/>
        <v>1582000</v>
      </c>
      <c r="F114" s="18">
        <f t="shared" si="73"/>
        <v>0</v>
      </c>
      <c r="G114" s="19">
        <f t="shared" si="74"/>
        <v>0</v>
      </c>
      <c r="H114" s="19"/>
      <c r="I114" s="16">
        <f t="shared" si="75"/>
        <v>0</v>
      </c>
      <c r="J114" s="17">
        <v>0</v>
      </c>
      <c r="K114" s="18">
        <v>0</v>
      </c>
      <c r="L114" s="19">
        <v>0</v>
      </c>
      <c r="M114" s="16">
        <f t="shared" si="79"/>
        <v>0</v>
      </c>
      <c r="N114" s="17">
        <v>0</v>
      </c>
      <c r="O114" s="20">
        <v>0</v>
      </c>
      <c r="P114" s="19">
        <v>0</v>
      </c>
      <c r="Q114" s="16">
        <f t="shared" si="77"/>
        <v>0</v>
      </c>
      <c r="R114" s="17">
        <v>0</v>
      </c>
      <c r="S114" s="18">
        <v>0</v>
      </c>
      <c r="T114" s="19">
        <v>0</v>
      </c>
      <c r="U114" s="19"/>
      <c r="V114" s="16">
        <f t="shared" si="78"/>
        <v>1582000</v>
      </c>
      <c r="W114" s="24">
        <v>1582000</v>
      </c>
      <c r="X114" s="18">
        <v>0</v>
      </c>
    </row>
    <row r="115" spans="1:24" ht="26.25" hidden="1" customHeight="1" x14ac:dyDescent="0.25">
      <c r="A115" s="109" t="s">
        <v>164</v>
      </c>
      <c r="B115" s="131" t="s">
        <v>165</v>
      </c>
      <c r="C115" s="15" t="s">
        <v>208</v>
      </c>
      <c r="D115" s="16">
        <f t="shared" si="71"/>
        <v>2970644</v>
      </c>
      <c r="E115" s="17">
        <f t="shared" si="72"/>
        <v>32644</v>
      </c>
      <c r="F115" s="18">
        <f t="shared" si="73"/>
        <v>2938000</v>
      </c>
      <c r="G115" s="19">
        <f t="shared" si="74"/>
        <v>0</v>
      </c>
      <c r="H115" s="19"/>
      <c r="I115" s="16">
        <f t="shared" si="75"/>
        <v>1734000</v>
      </c>
      <c r="J115" s="32">
        <v>0</v>
      </c>
      <c r="K115" s="44">
        <v>1734000</v>
      </c>
      <c r="L115" s="45">
        <v>0</v>
      </c>
      <c r="M115" s="16">
        <f t="shared" si="79"/>
        <v>0</v>
      </c>
      <c r="N115" s="32">
        <v>0</v>
      </c>
      <c r="O115" s="46">
        <v>0</v>
      </c>
      <c r="P115" s="19">
        <v>0</v>
      </c>
      <c r="Q115" s="16">
        <f t="shared" si="77"/>
        <v>1236644</v>
      </c>
      <c r="R115" s="24">
        <v>32644</v>
      </c>
      <c r="S115" s="44">
        <v>1204000</v>
      </c>
      <c r="T115" s="19">
        <v>0</v>
      </c>
      <c r="U115" s="19"/>
      <c r="V115" s="16">
        <f t="shared" si="78"/>
        <v>0</v>
      </c>
      <c r="W115" s="17">
        <v>0</v>
      </c>
      <c r="X115" s="18">
        <v>0</v>
      </c>
    </row>
    <row r="116" spans="1:24" ht="27" hidden="1" customHeight="1" x14ac:dyDescent="0.25">
      <c r="A116" s="109"/>
      <c r="B116" s="131"/>
      <c r="C116" s="15" t="s">
        <v>209</v>
      </c>
      <c r="D116" s="16">
        <f t="shared" si="71"/>
        <v>14642343.26</v>
      </c>
      <c r="E116" s="17">
        <f t="shared" si="72"/>
        <v>1829972</v>
      </c>
      <c r="F116" s="18">
        <f t="shared" si="73"/>
        <v>3046030</v>
      </c>
      <c r="G116" s="19">
        <f t="shared" si="74"/>
        <v>9766341.2599999998</v>
      </c>
      <c r="H116" s="19"/>
      <c r="I116" s="16">
        <f t="shared" si="75"/>
        <v>8034369.2599999998</v>
      </c>
      <c r="J116" s="32">
        <v>0</v>
      </c>
      <c r="K116" s="44">
        <v>1221030</v>
      </c>
      <c r="L116" s="45">
        <v>6813339.2599999998</v>
      </c>
      <c r="M116" s="16">
        <f t="shared" si="79"/>
        <v>1955002</v>
      </c>
      <c r="N116" s="32">
        <v>0</v>
      </c>
      <c r="O116" s="46">
        <v>0</v>
      </c>
      <c r="P116" s="19">
        <v>1955002</v>
      </c>
      <c r="Q116" s="16">
        <f t="shared" si="77"/>
        <v>4652972</v>
      </c>
      <c r="R116" s="24">
        <v>1829972</v>
      </c>
      <c r="S116" s="44">
        <v>1825000</v>
      </c>
      <c r="T116" s="19">
        <v>998000</v>
      </c>
      <c r="U116" s="19"/>
      <c r="V116" s="16">
        <f t="shared" si="78"/>
        <v>0</v>
      </c>
      <c r="W116" s="17">
        <v>0</v>
      </c>
      <c r="X116" s="18">
        <v>0</v>
      </c>
    </row>
    <row r="117" spans="1:24" ht="27" hidden="1" customHeight="1" x14ac:dyDescent="0.25">
      <c r="A117" s="109"/>
      <c r="B117" s="131"/>
      <c r="C117" s="15" t="s">
        <v>210</v>
      </c>
      <c r="D117" s="16">
        <f t="shared" si="71"/>
        <v>96384</v>
      </c>
      <c r="E117" s="17">
        <f t="shared" si="72"/>
        <v>30384</v>
      </c>
      <c r="F117" s="18">
        <f t="shared" si="73"/>
        <v>66000</v>
      </c>
      <c r="G117" s="19">
        <f t="shared" si="74"/>
        <v>0</v>
      </c>
      <c r="H117" s="19"/>
      <c r="I117" s="16">
        <f t="shared" si="75"/>
        <v>66000</v>
      </c>
      <c r="J117" s="32">
        <v>0</v>
      </c>
      <c r="K117" s="44">
        <v>66000</v>
      </c>
      <c r="L117" s="45">
        <v>0</v>
      </c>
      <c r="M117" s="16">
        <f t="shared" si="79"/>
        <v>0</v>
      </c>
      <c r="N117" s="32">
        <v>0</v>
      </c>
      <c r="O117" s="46">
        <v>0</v>
      </c>
      <c r="P117" s="19">
        <v>0</v>
      </c>
      <c r="Q117" s="16">
        <f t="shared" si="77"/>
        <v>30384</v>
      </c>
      <c r="R117" s="24">
        <v>30384</v>
      </c>
      <c r="S117" s="44">
        <v>0</v>
      </c>
      <c r="T117" s="19">
        <v>0</v>
      </c>
      <c r="U117" s="19"/>
      <c r="V117" s="16">
        <f t="shared" si="78"/>
        <v>0</v>
      </c>
      <c r="W117" s="17">
        <v>0</v>
      </c>
      <c r="X117" s="18">
        <v>0</v>
      </c>
    </row>
    <row r="118" spans="1:24" ht="27" hidden="1" customHeight="1" x14ac:dyDescent="0.25">
      <c r="A118" s="109"/>
      <c r="B118" s="131"/>
      <c r="C118" s="15" t="s">
        <v>211</v>
      </c>
      <c r="D118" s="16">
        <f>E118+F118+G118</f>
        <v>4487700</v>
      </c>
      <c r="E118" s="17">
        <f t="shared" si="72"/>
        <v>4000000</v>
      </c>
      <c r="F118" s="18">
        <f t="shared" si="73"/>
        <v>400000</v>
      </c>
      <c r="G118" s="19">
        <f t="shared" si="74"/>
        <v>87700</v>
      </c>
      <c r="H118" s="19"/>
      <c r="I118" s="16">
        <f>J118+K118+L118</f>
        <v>487700</v>
      </c>
      <c r="J118" s="32">
        <v>0</v>
      </c>
      <c r="K118" s="44">
        <v>400000</v>
      </c>
      <c r="L118" s="45">
        <v>87700</v>
      </c>
      <c r="M118" s="16">
        <f t="shared" si="79"/>
        <v>0</v>
      </c>
      <c r="N118" s="32">
        <v>0</v>
      </c>
      <c r="O118" s="46">
        <v>0</v>
      </c>
      <c r="P118" s="19">
        <v>0</v>
      </c>
      <c r="Q118" s="16">
        <f t="shared" si="77"/>
        <v>0</v>
      </c>
      <c r="R118" s="24">
        <v>0</v>
      </c>
      <c r="S118" s="44">
        <v>0</v>
      </c>
      <c r="T118" s="19">
        <v>0</v>
      </c>
      <c r="U118" s="19"/>
      <c r="V118" s="16">
        <f t="shared" si="78"/>
        <v>4000000</v>
      </c>
      <c r="W118" s="17">
        <v>4000000</v>
      </c>
      <c r="X118" s="18">
        <v>0</v>
      </c>
    </row>
    <row r="119" spans="1:24" ht="24.75" hidden="1" customHeight="1" x14ac:dyDescent="0.25">
      <c r="A119" s="109"/>
      <c r="B119" s="131"/>
      <c r="C119" s="15" t="s">
        <v>212</v>
      </c>
      <c r="D119" s="16">
        <f>E119+F119+G119</f>
        <v>2000000</v>
      </c>
      <c r="E119" s="17">
        <f t="shared" si="72"/>
        <v>2000000</v>
      </c>
      <c r="F119" s="18">
        <f t="shared" si="73"/>
        <v>0</v>
      </c>
      <c r="G119" s="19">
        <f t="shared" si="74"/>
        <v>0</v>
      </c>
      <c r="H119" s="19"/>
      <c r="I119" s="16">
        <f>J119+K119+L119</f>
        <v>0</v>
      </c>
      <c r="J119" s="32">
        <v>0</v>
      </c>
      <c r="K119" s="44">
        <v>0</v>
      </c>
      <c r="L119" s="45">
        <v>0</v>
      </c>
      <c r="M119" s="16">
        <f t="shared" si="79"/>
        <v>0</v>
      </c>
      <c r="N119" s="32">
        <v>0</v>
      </c>
      <c r="O119" s="46">
        <v>0</v>
      </c>
      <c r="P119" s="19">
        <v>0</v>
      </c>
      <c r="Q119" s="16">
        <f t="shared" si="77"/>
        <v>0</v>
      </c>
      <c r="R119" s="24">
        <v>0</v>
      </c>
      <c r="S119" s="44">
        <v>0</v>
      </c>
      <c r="T119" s="19">
        <v>0</v>
      </c>
      <c r="U119" s="19"/>
      <c r="V119" s="16">
        <f t="shared" si="78"/>
        <v>2000000</v>
      </c>
      <c r="W119" s="17">
        <v>2000000</v>
      </c>
      <c r="X119" s="18">
        <v>0</v>
      </c>
    </row>
    <row r="120" spans="1:24" ht="27" hidden="1" customHeight="1" x14ac:dyDescent="0.25">
      <c r="A120" s="109"/>
      <c r="B120" s="131"/>
      <c r="C120" s="15" t="s">
        <v>213</v>
      </c>
      <c r="D120" s="16">
        <f>E120+F120+G120</f>
        <v>6999958.7400000002</v>
      </c>
      <c r="E120" s="17">
        <f t="shared" si="72"/>
        <v>4000000</v>
      </c>
      <c r="F120" s="18">
        <f t="shared" si="73"/>
        <v>2500000</v>
      </c>
      <c r="G120" s="19">
        <f t="shared" si="74"/>
        <v>499958.74</v>
      </c>
      <c r="H120" s="19"/>
      <c r="I120" s="16">
        <f>J120+K120+L120</f>
        <v>2999958.74</v>
      </c>
      <c r="J120" s="32">
        <v>0</v>
      </c>
      <c r="K120" s="44">
        <v>2500000</v>
      </c>
      <c r="L120" s="45">
        <v>499958.74</v>
      </c>
      <c r="M120" s="16">
        <f t="shared" si="79"/>
        <v>0</v>
      </c>
      <c r="N120" s="32">
        <v>0</v>
      </c>
      <c r="O120" s="46">
        <v>0</v>
      </c>
      <c r="P120" s="19">
        <v>0</v>
      </c>
      <c r="Q120" s="16">
        <f t="shared" si="77"/>
        <v>0</v>
      </c>
      <c r="R120" s="24">
        <v>0</v>
      </c>
      <c r="S120" s="44">
        <v>0</v>
      </c>
      <c r="T120" s="19">
        <v>0</v>
      </c>
      <c r="U120" s="19"/>
      <c r="V120" s="16">
        <f t="shared" si="78"/>
        <v>4000000</v>
      </c>
      <c r="W120" s="17">
        <v>4000000</v>
      </c>
      <c r="X120" s="18">
        <v>0</v>
      </c>
    </row>
    <row r="121" spans="1:24" ht="28.5" hidden="1" customHeight="1" x14ac:dyDescent="0.25">
      <c r="A121" s="130"/>
      <c r="B121" s="132"/>
      <c r="C121" s="15" t="s">
        <v>214</v>
      </c>
      <c r="D121" s="16">
        <f t="shared" si="71"/>
        <v>6948670</v>
      </c>
      <c r="E121" s="17">
        <f t="shared" si="72"/>
        <v>4000000</v>
      </c>
      <c r="F121" s="18">
        <f t="shared" si="73"/>
        <v>2948670</v>
      </c>
      <c r="G121" s="19">
        <f t="shared" si="74"/>
        <v>0</v>
      </c>
      <c r="H121" s="19"/>
      <c r="I121" s="16">
        <f t="shared" si="75"/>
        <v>2948670</v>
      </c>
      <c r="J121" s="17">
        <v>0</v>
      </c>
      <c r="K121" s="44">
        <v>2948670</v>
      </c>
      <c r="L121" s="59">
        <v>0</v>
      </c>
      <c r="M121" s="16">
        <f t="shared" si="79"/>
        <v>0</v>
      </c>
      <c r="N121" s="32">
        <v>0</v>
      </c>
      <c r="O121" s="46">
        <v>0</v>
      </c>
      <c r="P121" s="19">
        <v>0</v>
      </c>
      <c r="Q121" s="16">
        <f t="shared" si="77"/>
        <v>0</v>
      </c>
      <c r="R121" s="32">
        <v>0</v>
      </c>
      <c r="S121" s="44">
        <v>0</v>
      </c>
      <c r="T121" s="19">
        <v>0</v>
      </c>
      <c r="U121" s="19"/>
      <c r="V121" s="16">
        <f t="shared" si="78"/>
        <v>4000000</v>
      </c>
      <c r="W121" s="17">
        <v>4000000</v>
      </c>
      <c r="X121" s="18">
        <v>0</v>
      </c>
    </row>
    <row r="122" spans="1:24" ht="29.25" hidden="1" customHeight="1" x14ac:dyDescent="0.25">
      <c r="A122" s="5" t="s">
        <v>166</v>
      </c>
      <c r="B122" s="47" t="s">
        <v>167</v>
      </c>
      <c r="C122" s="15" t="s">
        <v>157</v>
      </c>
      <c r="D122" s="16">
        <f t="shared" si="71"/>
        <v>0</v>
      </c>
      <c r="E122" s="17">
        <f t="shared" si="72"/>
        <v>0</v>
      </c>
      <c r="F122" s="18">
        <f t="shared" si="73"/>
        <v>0</v>
      </c>
      <c r="G122" s="19">
        <f t="shared" si="74"/>
        <v>0</v>
      </c>
      <c r="H122" s="19"/>
      <c r="I122" s="16">
        <f t="shared" si="75"/>
        <v>0</v>
      </c>
      <c r="J122" s="38">
        <v>0</v>
      </c>
      <c r="K122" s="39">
        <v>0</v>
      </c>
      <c r="L122" s="40">
        <v>0</v>
      </c>
      <c r="M122" s="16">
        <f t="shared" si="79"/>
        <v>0</v>
      </c>
      <c r="N122" s="38">
        <v>0</v>
      </c>
      <c r="O122" s="41">
        <v>0</v>
      </c>
      <c r="P122" s="19">
        <v>0</v>
      </c>
      <c r="Q122" s="16">
        <f t="shared" si="77"/>
        <v>0</v>
      </c>
      <c r="R122" s="38">
        <v>0</v>
      </c>
      <c r="S122" s="39">
        <v>0</v>
      </c>
      <c r="T122" s="19">
        <v>0</v>
      </c>
      <c r="U122" s="19"/>
      <c r="V122" s="16">
        <f t="shared" si="78"/>
        <v>0</v>
      </c>
      <c r="W122" s="38">
        <v>0</v>
      </c>
      <c r="X122" s="39">
        <v>0</v>
      </c>
    </row>
    <row r="123" spans="1:24" ht="29.25" hidden="1" customHeight="1" x14ac:dyDescent="0.25">
      <c r="A123" s="33"/>
      <c r="B123" s="29" t="s">
        <v>40</v>
      </c>
      <c r="C123" s="35"/>
      <c r="D123" s="30">
        <f t="shared" ref="D123:W123" si="80">D99+D100+D101+D102+D103+D104+D105+D106+D107+D108+D109+D110+D111+D112+D113+D114+D115+D116+D117+D118+D119+D120+D121+D122</f>
        <v>79703059</v>
      </c>
      <c r="E123" s="30">
        <f t="shared" si="80"/>
        <v>42658300</v>
      </c>
      <c r="F123" s="30">
        <f t="shared" si="80"/>
        <v>25673990.800000001</v>
      </c>
      <c r="G123" s="30">
        <f t="shared" si="80"/>
        <v>11370768.199999999</v>
      </c>
      <c r="H123" s="30"/>
      <c r="I123" s="30">
        <f t="shared" si="80"/>
        <v>17686796.02</v>
      </c>
      <c r="J123" s="30">
        <f t="shared" si="80"/>
        <v>0</v>
      </c>
      <c r="K123" s="30">
        <f t="shared" si="80"/>
        <v>9411690.8000000007</v>
      </c>
      <c r="L123" s="30">
        <f t="shared" si="80"/>
        <v>8275105.2199999997</v>
      </c>
      <c r="M123" s="30">
        <f t="shared" si="80"/>
        <v>25968262.979999997</v>
      </c>
      <c r="N123" s="30">
        <f t="shared" si="80"/>
        <v>11935300</v>
      </c>
      <c r="O123" s="30">
        <f t="shared" si="80"/>
        <v>11935300</v>
      </c>
      <c r="P123" s="30">
        <f t="shared" si="80"/>
        <v>2097662.98</v>
      </c>
      <c r="Q123" s="30">
        <f t="shared" si="80"/>
        <v>9720000</v>
      </c>
      <c r="R123" s="30">
        <f>R99+R100+R101+R102+R103+R104+R105+R106+R107+R108+R109+R110+R111+R112+R113+R114+R115+R116+R117+R118+R119+R120+R121+R122</f>
        <v>4395000</v>
      </c>
      <c r="S123" s="30">
        <f>S99+S100+S101+S102+S103+S104+S105+S106+S107+S108+S109+S110+S111+S112+S113+S114+S115+S116+S117+S118+S119+S120+S121+S122</f>
        <v>4327000</v>
      </c>
      <c r="T123" s="30">
        <f>T99+T100+T101+T102+T103+T104+T105+T106+T107+T108+T109+T110+T111+T112+T113+T114+T115+T116+T117+T118+T119+T120+T121+T122</f>
        <v>998000</v>
      </c>
      <c r="U123" s="30"/>
      <c r="V123" s="30">
        <f t="shared" si="80"/>
        <v>26328000</v>
      </c>
      <c r="W123" s="30">
        <f t="shared" si="80"/>
        <v>26328000</v>
      </c>
      <c r="X123" s="30">
        <f>X99+X100+X101+X102+X103+X104+X105+X106+X107+X108+X109+X110+X111+X112+X113+X114+X115+X116+X117+X118+X119+X120+X122+X122</f>
        <v>0</v>
      </c>
    </row>
    <row r="124" spans="1:24" ht="29.25" hidden="1" customHeight="1" x14ac:dyDescent="0.25">
      <c r="A124" s="31"/>
      <c r="B124" s="64" t="s">
        <v>168</v>
      </c>
      <c r="C124" s="64"/>
      <c r="D124" s="48">
        <f t="shared" ref="D124:X124" si="81">D26+D34+D43+D66+D77+D84+D97+D123</f>
        <v>84402206</v>
      </c>
      <c r="E124" s="48">
        <f t="shared" si="81"/>
        <v>44576530</v>
      </c>
      <c r="F124" s="48">
        <f t="shared" si="81"/>
        <v>28454907.800000001</v>
      </c>
      <c r="G124" s="48">
        <f t="shared" si="81"/>
        <v>11370768.199999999</v>
      </c>
      <c r="H124" s="48"/>
      <c r="I124" s="48">
        <f t="shared" si="81"/>
        <v>17686796.02</v>
      </c>
      <c r="J124" s="48">
        <f t="shared" si="81"/>
        <v>0</v>
      </c>
      <c r="K124" s="48">
        <f t="shared" si="81"/>
        <v>9411690.8000000007</v>
      </c>
      <c r="L124" s="48">
        <f t="shared" si="81"/>
        <v>8275105.2199999997</v>
      </c>
      <c r="M124" s="48">
        <f t="shared" si="81"/>
        <v>27947409.979999997</v>
      </c>
      <c r="N124" s="48">
        <f t="shared" si="81"/>
        <v>12593530</v>
      </c>
      <c r="O124" s="48">
        <f t="shared" si="81"/>
        <v>13256217</v>
      </c>
      <c r="P124" s="48">
        <f t="shared" si="81"/>
        <v>2097662.98</v>
      </c>
      <c r="Q124" s="48">
        <f t="shared" si="81"/>
        <v>12440000</v>
      </c>
      <c r="R124" s="48">
        <f t="shared" si="81"/>
        <v>5655000</v>
      </c>
      <c r="S124" s="48">
        <f t="shared" si="81"/>
        <v>5787000</v>
      </c>
      <c r="T124" s="48">
        <f t="shared" si="81"/>
        <v>998000</v>
      </c>
      <c r="U124" s="48"/>
      <c r="V124" s="48">
        <f t="shared" si="81"/>
        <v>26328000</v>
      </c>
      <c r="W124" s="48">
        <f t="shared" si="81"/>
        <v>26328000</v>
      </c>
      <c r="X124" s="48">
        <f t="shared" si="81"/>
        <v>0</v>
      </c>
    </row>
    <row r="125" spans="1:24" ht="29.25" customHeight="1" x14ac:dyDescent="0.2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</row>
    <row r="126" spans="1:24" ht="29.25" customHeight="1" x14ac:dyDescent="0.25">
      <c r="A126" s="2" t="s">
        <v>169</v>
      </c>
      <c r="F126" s="63"/>
    </row>
    <row r="127" spans="1:24" ht="26.25" customHeight="1" x14ac:dyDescent="0.25">
      <c r="A127" s="50"/>
    </row>
    <row r="128" spans="1:24" ht="27" customHeight="1" x14ac:dyDescent="0.25">
      <c r="A128" s="50"/>
    </row>
    <row r="129" spans="1:1" ht="27" customHeight="1" x14ac:dyDescent="0.25">
      <c r="A129" s="50"/>
    </row>
    <row r="130" spans="1:1" ht="24.75" customHeight="1" x14ac:dyDescent="0.25">
      <c r="A130" s="51"/>
    </row>
    <row r="131" spans="1:1" ht="27.75" customHeight="1" x14ac:dyDescent="0.25">
      <c r="A131" s="51"/>
    </row>
    <row r="132" spans="1:1" ht="27.75" customHeight="1" x14ac:dyDescent="0.25">
      <c r="A132" s="51"/>
    </row>
    <row r="133" spans="1:1" ht="27.75" customHeight="1" x14ac:dyDescent="0.25">
      <c r="A133" s="52"/>
    </row>
    <row r="134" spans="1:1" ht="27.75" customHeight="1" x14ac:dyDescent="0.25">
      <c r="A134" s="53"/>
    </row>
    <row r="135" spans="1:1" ht="30" customHeight="1" x14ac:dyDescent="0.25">
      <c r="A135" s="53"/>
    </row>
    <row r="136" spans="1:1" ht="30" customHeight="1" x14ac:dyDescent="0.25">
      <c r="A136" s="53"/>
    </row>
    <row r="137" spans="1:1" ht="33" customHeight="1" x14ac:dyDescent="0.25">
      <c r="A137" s="53"/>
    </row>
    <row r="138" spans="1:1" ht="24.75" customHeight="1" x14ac:dyDescent="0.25">
      <c r="A138" s="53"/>
    </row>
    <row r="139" spans="1:1" ht="27.75" customHeight="1" x14ac:dyDescent="0.25"/>
    <row r="140" spans="1:1" ht="27.75" customHeight="1" x14ac:dyDescent="0.25"/>
    <row r="141" spans="1:1" ht="27.75" customHeight="1" x14ac:dyDescent="0.25"/>
    <row r="142" spans="1:1" ht="26.25" customHeight="1" x14ac:dyDescent="0.25"/>
    <row r="143" spans="1:1" ht="32.25" customHeight="1" x14ac:dyDescent="0.25"/>
  </sheetData>
  <mergeCells count="32">
    <mergeCell ref="A109:A114"/>
    <mergeCell ref="B109:B114"/>
    <mergeCell ref="A115:A121"/>
    <mergeCell ref="B115:B121"/>
    <mergeCell ref="B85:X85"/>
    <mergeCell ref="B98:X98"/>
    <mergeCell ref="A100:A101"/>
    <mergeCell ref="B100:B101"/>
    <mergeCell ref="A102:A108"/>
    <mergeCell ref="B102:B108"/>
    <mergeCell ref="B78:X78"/>
    <mergeCell ref="V7:X7"/>
    <mergeCell ref="B10:X10"/>
    <mergeCell ref="B11:X11"/>
    <mergeCell ref="B16:X16"/>
    <mergeCell ref="B27:X27"/>
    <mergeCell ref="B35:X35"/>
    <mergeCell ref="B36:X36"/>
    <mergeCell ref="B39:X39"/>
    <mergeCell ref="B44:X44"/>
    <mergeCell ref="B67:X67"/>
    <mergeCell ref="Q7:U7"/>
    <mergeCell ref="E5:H7"/>
    <mergeCell ref="A3:X3"/>
    <mergeCell ref="R4:W4"/>
    <mergeCell ref="A5:A8"/>
    <mergeCell ref="B5:B8"/>
    <mergeCell ref="C5:C8"/>
    <mergeCell ref="D5:D8"/>
    <mergeCell ref="I5:X6"/>
    <mergeCell ref="I7:L7"/>
    <mergeCell ref="M7:P7"/>
  </mergeCells>
  <pageMargins left="0.70866141732283472" right="0.70866141732283472" top="0.74803149606299213" bottom="0.74803149606299213" header="0.31496062992125984" footer="0.31496062992125984"/>
  <pageSetup paperSize="9" scale="41" fitToHeight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F73"/>
  <sheetViews>
    <sheetView tabSelected="1" view="pageBreakPreview" zoomScale="40" zoomScaleNormal="50" zoomScaleSheetLayoutView="40" workbookViewId="0">
      <pane ySplit="11" topLeftCell="A12" activePane="bottomLeft" state="frozen"/>
      <selection pane="bottomLeft" activeCell="H2" sqref="H2:J3"/>
    </sheetView>
  </sheetViews>
  <sheetFormatPr defaultRowHeight="15" x14ac:dyDescent="0.25"/>
  <cols>
    <col min="1" max="1" width="17.140625" style="1" customWidth="1"/>
    <col min="2" max="2" width="117.5703125" style="1" customWidth="1"/>
    <col min="3" max="3" width="66.42578125" style="1" customWidth="1"/>
    <col min="4" max="4" width="93" style="74" customWidth="1"/>
    <col min="5" max="5" width="31.7109375" style="1" customWidth="1"/>
    <col min="6" max="8" width="31.7109375" style="74" customWidth="1"/>
    <col min="9" max="9" width="30.140625" style="1" customWidth="1"/>
    <col min="10" max="10" width="30.42578125" style="1" customWidth="1"/>
    <col min="11" max="16384" width="9.140625" style="1"/>
  </cols>
  <sheetData>
    <row r="1" spans="1:10" s="74" customFormat="1" ht="42" customHeight="1" x14ac:dyDescent="0.25"/>
    <row r="2" spans="1:10" s="74" customFormat="1" ht="37.5" customHeight="1" x14ac:dyDescent="0.25">
      <c r="F2" s="104"/>
      <c r="G2" s="105"/>
      <c r="H2" s="134" t="s">
        <v>257</v>
      </c>
      <c r="I2" s="134"/>
      <c r="J2" s="134"/>
    </row>
    <row r="3" spans="1:10" s="74" customFormat="1" ht="126" customHeight="1" x14ac:dyDescent="0.25">
      <c r="F3" s="105"/>
      <c r="G3" s="105"/>
      <c r="H3" s="134"/>
      <c r="I3" s="134"/>
      <c r="J3" s="134"/>
    </row>
    <row r="4" spans="1:10" ht="36" customHeight="1" x14ac:dyDescent="0.25">
      <c r="A4" s="85"/>
      <c r="B4" s="85"/>
      <c r="C4" s="85"/>
      <c r="D4" s="85"/>
      <c r="E4" s="85"/>
      <c r="F4" s="85"/>
      <c r="G4" s="85"/>
      <c r="H4" s="85"/>
    </row>
    <row r="5" spans="1:10" ht="25.5" x14ac:dyDescent="0.25">
      <c r="A5" s="135" t="s">
        <v>249</v>
      </c>
      <c r="B5" s="135"/>
      <c r="C5" s="135"/>
      <c r="D5" s="135"/>
      <c r="E5" s="135"/>
      <c r="F5" s="135"/>
      <c r="G5" s="135"/>
      <c r="H5" s="135"/>
      <c r="I5" s="135"/>
      <c r="J5" s="135"/>
    </row>
    <row r="6" spans="1:10" ht="37.5" customHeight="1" x14ac:dyDescent="0.25">
      <c r="A6" s="80"/>
      <c r="B6" s="85"/>
      <c r="C6" s="85"/>
      <c r="D6" s="85"/>
      <c r="E6" s="85"/>
      <c r="F6" s="85"/>
      <c r="G6" s="85"/>
      <c r="H6" s="85"/>
    </row>
    <row r="7" spans="1:10" ht="8.25" customHeight="1" x14ac:dyDescent="0.25">
      <c r="A7" s="136" t="s">
        <v>192</v>
      </c>
      <c r="B7" s="138" t="s">
        <v>242</v>
      </c>
      <c r="C7" s="138" t="s">
        <v>2</v>
      </c>
      <c r="D7" s="139" t="s">
        <v>229</v>
      </c>
      <c r="E7" s="142" t="s">
        <v>243</v>
      </c>
      <c r="F7" s="143"/>
      <c r="G7" s="143"/>
      <c r="H7" s="143"/>
    </row>
    <row r="8" spans="1:10" ht="42.75" customHeight="1" x14ac:dyDescent="0.25">
      <c r="A8" s="137"/>
      <c r="B8" s="138"/>
      <c r="C8" s="138"/>
      <c r="D8" s="140"/>
      <c r="E8" s="144"/>
      <c r="F8" s="145"/>
      <c r="G8" s="145"/>
      <c r="H8" s="145"/>
    </row>
    <row r="9" spans="1:10" ht="34.5" customHeight="1" x14ac:dyDescent="0.25">
      <c r="A9" s="137"/>
      <c r="B9" s="138"/>
      <c r="C9" s="138"/>
      <c r="D9" s="140"/>
      <c r="E9" s="146"/>
      <c r="F9" s="147"/>
      <c r="G9" s="147"/>
      <c r="H9" s="147"/>
    </row>
    <row r="10" spans="1:10" ht="55.5" customHeight="1" x14ac:dyDescent="0.25">
      <c r="A10" s="137"/>
      <c r="B10" s="138"/>
      <c r="C10" s="138"/>
      <c r="D10" s="141"/>
      <c r="E10" s="81" t="s">
        <v>9</v>
      </c>
      <c r="F10" s="82" t="s">
        <v>235</v>
      </c>
      <c r="G10" s="82" t="s">
        <v>250</v>
      </c>
      <c r="H10" s="82" t="s">
        <v>251</v>
      </c>
      <c r="I10" s="103">
        <v>2019</v>
      </c>
      <c r="J10" s="103">
        <v>2020</v>
      </c>
    </row>
    <row r="11" spans="1:10" ht="42" customHeight="1" x14ac:dyDescent="0.25">
      <c r="A11" s="83">
        <v>1</v>
      </c>
      <c r="B11" s="81">
        <v>2</v>
      </c>
      <c r="C11" s="81">
        <v>3</v>
      </c>
      <c r="D11" s="81" t="s">
        <v>237</v>
      </c>
      <c r="E11" s="81" t="s">
        <v>238</v>
      </c>
      <c r="F11" s="81" t="s">
        <v>239</v>
      </c>
      <c r="G11" s="81" t="s">
        <v>240</v>
      </c>
      <c r="H11" s="81" t="s">
        <v>218</v>
      </c>
      <c r="I11" s="103" t="s">
        <v>219</v>
      </c>
      <c r="J11" s="103" t="s">
        <v>220</v>
      </c>
    </row>
    <row r="12" spans="1:10" ht="25.5" customHeight="1" x14ac:dyDescent="0.25">
      <c r="A12" s="101" t="s">
        <v>10</v>
      </c>
      <c r="B12" s="161" t="s">
        <v>244</v>
      </c>
      <c r="C12" s="162"/>
      <c r="D12" s="162"/>
      <c r="E12" s="162"/>
      <c r="F12" s="162"/>
      <c r="G12" s="162"/>
      <c r="H12" s="162"/>
      <c r="I12" s="162"/>
      <c r="J12" s="163"/>
    </row>
    <row r="13" spans="1:10" ht="26.25" customHeight="1" x14ac:dyDescent="0.25">
      <c r="A13" s="148" t="s">
        <v>12</v>
      </c>
      <c r="B13" s="158" t="s">
        <v>247</v>
      </c>
      <c r="C13" s="149" t="s">
        <v>248</v>
      </c>
      <c r="D13" s="87" t="s">
        <v>230</v>
      </c>
      <c r="E13" s="88">
        <f>J13+I13+H13+G13+F13</f>
        <v>0</v>
      </c>
      <c r="F13" s="88">
        <v>0</v>
      </c>
      <c r="G13" s="88">
        <v>0</v>
      </c>
      <c r="H13" s="88">
        <v>0</v>
      </c>
      <c r="I13" s="88">
        <v>0</v>
      </c>
      <c r="J13" s="88">
        <v>0</v>
      </c>
    </row>
    <row r="14" spans="1:10" s="74" customFormat="1" ht="26.25" x14ac:dyDescent="0.25">
      <c r="A14" s="140"/>
      <c r="B14" s="159"/>
      <c r="C14" s="150"/>
      <c r="D14" s="94" t="s">
        <v>231</v>
      </c>
      <c r="E14" s="93">
        <f>J14+I14+H14+G14+F14</f>
        <v>3177169.54</v>
      </c>
      <c r="F14" s="93">
        <v>134011.54</v>
      </c>
      <c r="G14" s="93">
        <v>760789.5</v>
      </c>
      <c r="H14" s="93">
        <v>760789.5</v>
      </c>
      <c r="I14" s="93">
        <v>760789.5</v>
      </c>
      <c r="J14" s="93">
        <v>760789.5</v>
      </c>
    </row>
    <row r="15" spans="1:10" s="74" customFormat="1" ht="52.5" x14ac:dyDescent="0.25">
      <c r="A15" s="140"/>
      <c r="B15" s="159"/>
      <c r="C15" s="150"/>
      <c r="D15" s="95" t="s">
        <v>241</v>
      </c>
      <c r="E15" s="96">
        <f>J15+I15+H15+G15+F15</f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</row>
    <row r="16" spans="1:10" s="74" customFormat="1" ht="25.5" customHeight="1" x14ac:dyDescent="0.25">
      <c r="A16" s="140"/>
      <c r="B16" s="159"/>
      <c r="C16" s="151"/>
      <c r="D16" s="100" t="s">
        <v>9</v>
      </c>
      <c r="E16" s="98">
        <f>E13+E14+E15</f>
        <v>3177169.54</v>
      </c>
      <c r="F16" s="98">
        <f>F13+F14+F15</f>
        <v>134011.54</v>
      </c>
      <c r="G16" s="98">
        <f t="shared" ref="G16:J16" si="0">G13+G14+G15</f>
        <v>760789.5</v>
      </c>
      <c r="H16" s="98">
        <f t="shared" si="0"/>
        <v>760789.5</v>
      </c>
      <c r="I16" s="98">
        <f t="shared" si="0"/>
        <v>760789.5</v>
      </c>
      <c r="J16" s="98">
        <f t="shared" si="0"/>
        <v>760789.5</v>
      </c>
    </row>
    <row r="17" spans="1:10" ht="26.25" customHeight="1" x14ac:dyDescent="0.25">
      <c r="A17" s="148" t="s">
        <v>21</v>
      </c>
      <c r="B17" s="152" t="s">
        <v>254</v>
      </c>
      <c r="C17" s="149" t="s">
        <v>248</v>
      </c>
      <c r="D17" s="87" t="s">
        <v>230</v>
      </c>
      <c r="E17" s="88">
        <f>J17+I17+H17+G17+F17</f>
        <v>411388200</v>
      </c>
      <c r="F17" s="88">
        <v>411388200</v>
      </c>
      <c r="G17" s="88">
        <v>0</v>
      </c>
      <c r="H17" s="88">
        <v>0</v>
      </c>
      <c r="I17" s="88">
        <v>0</v>
      </c>
      <c r="J17" s="88">
        <v>0</v>
      </c>
    </row>
    <row r="18" spans="1:10" s="74" customFormat="1" ht="26.25" x14ac:dyDescent="0.25">
      <c r="A18" s="140"/>
      <c r="B18" s="150"/>
      <c r="C18" s="150"/>
      <c r="D18" s="94" t="s">
        <v>231</v>
      </c>
      <c r="E18" s="93">
        <f>J18+I18+H18+G18+F18</f>
        <v>372173208.77999997</v>
      </c>
      <c r="F18" s="93">
        <v>83120810.200000003</v>
      </c>
      <c r="G18" s="93">
        <v>74211505.069999993</v>
      </c>
      <c r="H18" s="93">
        <v>50713000</v>
      </c>
      <c r="I18" s="93">
        <v>51644000</v>
      </c>
      <c r="J18" s="93">
        <v>112483893.51000001</v>
      </c>
    </row>
    <row r="19" spans="1:10" s="74" customFormat="1" ht="52.5" x14ac:dyDescent="0.25">
      <c r="A19" s="140"/>
      <c r="B19" s="150"/>
      <c r="C19" s="150"/>
      <c r="D19" s="95" t="s">
        <v>241</v>
      </c>
      <c r="E19" s="96">
        <f>J19+I19+H19+G19+F19</f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</row>
    <row r="20" spans="1:10" s="74" customFormat="1" ht="25.5" customHeight="1" x14ac:dyDescent="0.25">
      <c r="A20" s="141"/>
      <c r="B20" s="151"/>
      <c r="C20" s="151"/>
      <c r="D20" s="100" t="s">
        <v>9</v>
      </c>
      <c r="E20" s="98">
        <f>E17+E18+E19</f>
        <v>783561408.77999997</v>
      </c>
      <c r="F20" s="98">
        <f>F17+F18+F19</f>
        <v>494509010.19999999</v>
      </c>
      <c r="G20" s="98">
        <f t="shared" ref="G20:J20" si="1">G17+G18+G19</f>
        <v>74211505.069999993</v>
      </c>
      <c r="H20" s="98">
        <f t="shared" si="1"/>
        <v>50713000</v>
      </c>
      <c r="I20" s="98">
        <f t="shared" si="1"/>
        <v>51644000</v>
      </c>
      <c r="J20" s="98">
        <f t="shared" si="1"/>
        <v>112483893.51000001</v>
      </c>
    </row>
    <row r="21" spans="1:10" s="74" customFormat="1" ht="26.25" x14ac:dyDescent="0.25">
      <c r="A21" s="148"/>
      <c r="B21" s="160" t="s">
        <v>233</v>
      </c>
      <c r="C21" s="157"/>
      <c r="D21" s="87" t="s">
        <v>230</v>
      </c>
      <c r="E21" s="88">
        <f>J21+I21+H21+G21+F21</f>
        <v>411388200</v>
      </c>
      <c r="F21" s="88">
        <f t="shared" ref="F21" si="2">F13+F17</f>
        <v>411388200</v>
      </c>
      <c r="G21" s="88">
        <v>0</v>
      </c>
      <c r="H21" s="88">
        <v>0</v>
      </c>
      <c r="I21" s="88">
        <f t="shared" ref="I21:J21" si="3">I13+I17</f>
        <v>0</v>
      </c>
      <c r="J21" s="88">
        <f t="shared" si="3"/>
        <v>0</v>
      </c>
    </row>
    <row r="22" spans="1:10" s="74" customFormat="1" ht="26.25" x14ac:dyDescent="0.25">
      <c r="A22" s="140"/>
      <c r="B22" s="150"/>
      <c r="C22" s="150"/>
      <c r="D22" s="94" t="s">
        <v>231</v>
      </c>
      <c r="E22" s="93">
        <f>J22+I22+H22+G22+F22</f>
        <v>375350378.31999999</v>
      </c>
      <c r="F22" s="93">
        <f t="shared" ref="F22:J22" si="4">F14+F18</f>
        <v>83254821.74000001</v>
      </c>
      <c r="G22" s="93">
        <f t="shared" si="4"/>
        <v>74972294.569999993</v>
      </c>
      <c r="H22" s="93">
        <f t="shared" si="4"/>
        <v>51473789.5</v>
      </c>
      <c r="I22" s="93">
        <f t="shared" si="4"/>
        <v>52404789.5</v>
      </c>
      <c r="J22" s="93">
        <f t="shared" si="4"/>
        <v>113244683.01000001</v>
      </c>
    </row>
    <row r="23" spans="1:10" s="74" customFormat="1" ht="52.5" x14ac:dyDescent="0.25">
      <c r="A23" s="140"/>
      <c r="B23" s="150"/>
      <c r="C23" s="150"/>
      <c r="D23" s="95" t="s">
        <v>241</v>
      </c>
      <c r="E23" s="96">
        <f>J23+I23+H23+G23+F23</f>
        <v>0</v>
      </c>
      <c r="F23" s="96">
        <f t="shared" ref="F23" si="5">F15+F19</f>
        <v>0</v>
      </c>
      <c r="G23" s="96">
        <v>0</v>
      </c>
      <c r="H23" s="96">
        <v>0</v>
      </c>
      <c r="I23" s="96">
        <f t="shared" ref="I23:J23" si="6">I15+I19</f>
        <v>0</v>
      </c>
      <c r="J23" s="96">
        <f t="shared" si="6"/>
        <v>0</v>
      </c>
    </row>
    <row r="24" spans="1:10" ht="25.5" x14ac:dyDescent="0.25">
      <c r="A24" s="141"/>
      <c r="B24" s="151"/>
      <c r="C24" s="151"/>
      <c r="D24" s="100" t="s">
        <v>9</v>
      </c>
      <c r="E24" s="98">
        <f>E21+E22+E23</f>
        <v>786738578.31999993</v>
      </c>
      <c r="F24" s="98">
        <f>F21+F22+F23</f>
        <v>494643021.74000001</v>
      </c>
      <c r="G24" s="98">
        <f t="shared" ref="G24:J24" si="7">G21+G22+G23</f>
        <v>74972294.569999993</v>
      </c>
      <c r="H24" s="98">
        <f t="shared" si="7"/>
        <v>51473789.5</v>
      </c>
      <c r="I24" s="98">
        <f t="shared" si="7"/>
        <v>52404789.5</v>
      </c>
      <c r="J24" s="98">
        <f t="shared" si="7"/>
        <v>113244683.01000001</v>
      </c>
    </row>
    <row r="25" spans="1:10" ht="25.5" customHeight="1" x14ac:dyDescent="0.25">
      <c r="A25" s="102" t="s">
        <v>41</v>
      </c>
      <c r="B25" s="153" t="s">
        <v>245</v>
      </c>
      <c r="C25" s="154"/>
      <c r="D25" s="154"/>
      <c r="E25" s="154"/>
      <c r="F25" s="154"/>
      <c r="G25" s="154"/>
      <c r="H25" s="154"/>
      <c r="I25" s="154"/>
      <c r="J25" s="155"/>
    </row>
    <row r="26" spans="1:10" s="86" customFormat="1" ht="26.25" x14ac:dyDescent="0.25">
      <c r="A26" s="148" t="s">
        <v>42</v>
      </c>
      <c r="B26" s="149" t="s">
        <v>252</v>
      </c>
      <c r="C26" s="149" t="s">
        <v>248</v>
      </c>
      <c r="D26" s="87" t="s">
        <v>230</v>
      </c>
      <c r="E26" s="88">
        <f>J26+I26+H26+G26+F26</f>
        <v>50000</v>
      </c>
      <c r="F26" s="88">
        <v>50000</v>
      </c>
      <c r="G26" s="88">
        <v>0</v>
      </c>
      <c r="H26" s="88">
        <v>0</v>
      </c>
      <c r="I26" s="88">
        <v>0</v>
      </c>
      <c r="J26" s="88">
        <v>0</v>
      </c>
    </row>
    <row r="27" spans="1:10" s="74" customFormat="1" ht="26.25" x14ac:dyDescent="0.25">
      <c r="A27" s="140"/>
      <c r="B27" s="150"/>
      <c r="C27" s="150"/>
      <c r="D27" s="94" t="s">
        <v>231</v>
      </c>
      <c r="E27" s="93">
        <f>J27+I27+H27+G27+F27</f>
        <v>0</v>
      </c>
      <c r="F27" s="93">
        <v>0</v>
      </c>
      <c r="G27" s="93">
        <v>0</v>
      </c>
      <c r="H27" s="93">
        <v>0</v>
      </c>
      <c r="I27" s="93">
        <v>0</v>
      </c>
      <c r="J27" s="93">
        <v>0</v>
      </c>
    </row>
    <row r="28" spans="1:10" s="74" customFormat="1" ht="52.5" x14ac:dyDescent="0.25">
      <c r="A28" s="140"/>
      <c r="B28" s="150"/>
      <c r="C28" s="150"/>
      <c r="D28" s="95" t="s">
        <v>241</v>
      </c>
      <c r="E28" s="96">
        <f>J28+I28+H28+G28+F28</f>
        <v>0</v>
      </c>
      <c r="F28" s="96">
        <v>0</v>
      </c>
      <c r="G28" s="96">
        <v>0</v>
      </c>
      <c r="H28" s="96">
        <v>0</v>
      </c>
      <c r="I28" s="96">
        <v>0</v>
      </c>
      <c r="J28" s="96">
        <v>0</v>
      </c>
    </row>
    <row r="29" spans="1:10" s="74" customFormat="1" ht="45.75" customHeight="1" x14ac:dyDescent="0.25">
      <c r="A29" s="141"/>
      <c r="B29" s="151"/>
      <c r="C29" s="151"/>
      <c r="D29" s="100" t="s">
        <v>9</v>
      </c>
      <c r="E29" s="98">
        <f>E26+E27+E28</f>
        <v>50000</v>
      </c>
      <c r="F29" s="98">
        <f>F26+F27+F28</f>
        <v>50000</v>
      </c>
      <c r="G29" s="98">
        <f t="shared" ref="G29:J29" si="8">G26+G27+G28</f>
        <v>0</v>
      </c>
      <c r="H29" s="98">
        <f t="shared" si="8"/>
        <v>0</v>
      </c>
      <c r="I29" s="98">
        <f t="shared" si="8"/>
        <v>0</v>
      </c>
      <c r="J29" s="98">
        <f t="shared" si="8"/>
        <v>0</v>
      </c>
    </row>
    <row r="30" spans="1:10" ht="26.25" customHeight="1" x14ac:dyDescent="0.25">
      <c r="A30" s="148" t="s">
        <v>43</v>
      </c>
      <c r="B30" s="149" t="s">
        <v>256</v>
      </c>
      <c r="C30" s="149" t="s">
        <v>248</v>
      </c>
      <c r="D30" s="87" t="s">
        <v>230</v>
      </c>
      <c r="E30" s="88">
        <f>J30+I30+H30+G30+F30</f>
        <v>0</v>
      </c>
      <c r="F30" s="88">
        <v>0</v>
      </c>
      <c r="G30" s="88">
        <v>0</v>
      </c>
      <c r="H30" s="88">
        <v>0</v>
      </c>
      <c r="I30" s="88">
        <v>0</v>
      </c>
      <c r="J30" s="88">
        <v>0</v>
      </c>
    </row>
    <row r="31" spans="1:10" s="74" customFormat="1" ht="26.25" x14ac:dyDescent="0.25">
      <c r="A31" s="140"/>
      <c r="B31" s="150"/>
      <c r="C31" s="150"/>
      <c r="D31" s="94" t="s">
        <v>231</v>
      </c>
      <c r="E31" s="93">
        <f>J31+I31+H31+G31+F31</f>
        <v>0</v>
      </c>
      <c r="F31" s="93">
        <v>0</v>
      </c>
      <c r="G31" s="93">
        <v>0</v>
      </c>
      <c r="H31" s="93">
        <v>0</v>
      </c>
      <c r="I31" s="93">
        <v>0</v>
      </c>
      <c r="J31" s="93">
        <v>0</v>
      </c>
    </row>
    <row r="32" spans="1:10" s="74" customFormat="1" ht="52.5" x14ac:dyDescent="0.25">
      <c r="A32" s="140"/>
      <c r="B32" s="150"/>
      <c r="C32" s="150"/>
      <c r="D32" s="95" t="s">
        <v>241</v>
      </c>
      <c r="E32" s="96">
        <f>J32+I32+H32+G32+F32</f>
        <v>0</v>
      </c>
      <c r="F32" s="96">
        <v>0</v>
      </c>
      <c r="G32" s="96">
        <v>0</v>
      </c>
      <c r="H32" s="96">
        <v>0</v>
      </c>
      <c r="I32" s="96">
        <v>0</v>
      </c>
      <c r="J32" s="96">
        <v>0</v>
      </c>
    </row>
    <row r="33" spans="1:10" s="74" customFormat="1" ht="25.5" customHeight="1" x14ac:dyDescent="0.25">
      <c r="A33" s="141"/>
      <c r="B33" s="151"/>
      <c r="C33" s="151"/>
      <c r="D33" s="100" t="s">
        <v>9</v>
      </c>
      <c r="E33" s="98">
        <f>E30+E31+E32</f>
        <v>0</v>
      </c>
      <c r="F33" s="98">
        <f>F30+F31+F32</f>
        <v>0</v>
      </c>
      <c r="G33" s="98">
        <f>G30+G31+G32</f>
        <v>0</v>
      </c>
      <c r="H33" s="98">
        <f>H30+H31+H32</f>
        <v>0</v>
      </c>
      <c r="I33" s="98">
        <f t="shared" ref="I33:J33" si="9">I30+I31+I32</f>
        <v>0</v>
      </c>
      <c r="J33" s="98">
        <f t="shared" si="9"/>
        <v>0</v>
      </c>
    </row>
    <row r="34" spans="1:10" s="74" customFormat="1" ht="26.25" x14ac:dyDescent="0.25">
      <c r="A34" s="148"/>
      <c r="B34" s="156" t="s">
        <v>232</v>
      </c>
      <c r="C34" s="157"/>
      <c r="D34" s="87" t="s">
        <v>230</v>
      </c>
      <c r="E34" s="88">
        <f>J34+I34+H34+G34+F34</f>
        <v>50000</v>
      </c>
      <c r="F34" s="88">
        <f>F26+F30</f>
        <v>50000</v>
      </c>
      <c r="G34" s="88">
        <f t="shared" ref="G34" si="10">G26+G30</f>
        <v>0</v>
      </c>
      <c r="H34" s="88">
        <f>H26+H30</f>
        <v>0</v>
      </c>
      <c r="I34" s="88">
        <f>I26+I30</f>
        <v>0</v>
      </c>
      <c r="J34" s="88">
        <f>J26+J30</f>
        <v>0</v>
      </c>
    </row>
    <row r="35" spans="1:10" s="74" customFormat="1" ht="26.25" x14ac:dyDescent="0.25">
      <c r="A35" s="140"/>
      <c r="B35" s="172"/>
      <c r="C35" s="150"/>
      <c r="D35" s="94" t="s">
        <v>231</v>
      </c>
      <c r="E35" s="93">
        <f>J35+I35+H35+G35+F35</f>
        <v>0</v>
      </c>
      <c r="F35" s="93">
        <f>F27+F31</f>
        <v>0</v>
      </c>
      <c r="G35" s="93">
        <f>G27+G31</f>
        <v>0</v>
      </c>
      <c r="H35" s="93">
        <f>H27+H31</f>
        <v>0</v>
      </c>
      <c r="I35" s="93">
        <f t="shared" ref="I35:J35" si="11">I27+I31</f>
        <v>0</v>
      </c>
      <c r="J35" s="93">
        <f t="shared" si="11"/>
        <v>0</v>
      </c>
    </row>
    <row r="36" spans="1:10" s="74" customFormat="1" ht="52.5" x14ac:dyDescent="0.25">
      <c r="A36" s="140"/>
      <c r="B36" s="172"/>
      <c r="C36" s="150"/>
      <c r="D36" s="95" t="s">
        <v>241</v>
      </c>
      <c r="E36" s="96">
        <f>J36+I36+H36+G36+F36</f>
        <v>0</v>
      </c>
      <c r="F36" s="96">
        <f>F28+F32</f>
        <v>0</v>
      </c>
      <c r="G36" s="96">
        <f t="shared" ref="G36" si="12">G28+G32</f>
        <v>0</v>
      </c>
      <c r="H36" s="96">
        <f>H28+H32</f>
        <v>0</v>
      </c>
      <c r="I36" s="96">
        <f>I28+I32</f>
        <v>0</v>
      </c>
      <c r="J36" s="96">
        <f>J28+J32</f>
        <v>0</v>
      </c>
    </row>
    <row r="37" spans="1:10" s="74" customFormat="1" ht="25.5" customHeight="1" x14ac:dyDescent="0.25">
      <c r="A37" s="141"/>
      <c r="B37" s="173"/>
      <c r="C37" s="151"/>
      <c r="D37" s="100" t="s">
        <v>9</v>
      </c>
      <c r="E37" s="98">
        <f>E34+E35+E36</f>
        <v>50000</v>
      </c>
      <c r="F37" s="98">
        <f>F34+F35+F36</f>
        <v>50000</v>
      </c>
      <c r="G37" s="98">
        <f>G34+G35+G36</f>
        <v>0</v>
      </c>
      <c r="H37" s="98">
        <f>H34+H35+H36</f>
        <v>0</v>
      </c>
      <c r="I37" s="98">
        <f t="shared" ref="I37:J37" si="13">I34+I35+I36</f>
        <v>0</v>
      </c>
      <c r="J37" s="98">
        <f t="shared" si="13"/>
        <v>0</v>
      </c>
    </row>
    <row r="38" spans="1:10" ht="25.5" customHeight="1" x14ac:dyDescent="0.25">
      <c r="A38" s="102" t="s">
        <v>49</v>
      </c>
      <c r="B38" s="153" t="s">
        <v>246</v>
      </c>
      <c r="C38" s="154"/>
      <c r="D38" s="154"/>
      <c r="E38" s="154"/>
      <c r="F38" s="154"/>
      <c r="G38" s="154"/>
      <c r="H38" s="154"/>
      <c r="I38" s="154"/>
      <c r="J38" s="155"/>
    </row>
    <row r="39" spans="1:10" ht="26.25" customHeight="1" x14ac:dyDescent="0.25">
      <c r="A39" s="148" t="s">
        <v>51</v>
      </c>
      <c r="B39" s="171" t="s">
        <v>255</v>
      </c>
      <c r="C39" s="149" t="s">
        <v>248</v>
      </c>
      <c r="D39" s="87" t="s">
        <v>230</v>
      </c>
      <c r="E39" s="88">
        <f>J39+I39+H39+G39+F39</f>
        <v>0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</row>
    <row r="40" spans="1:10" s="74" customFormat="1" ht="26.25" x14ac:dyDescent="0.25">
      <c r="A40" s="140"/>
      <c r="B40" s="150"/>
      <c r="C40" s="150"/>
      <c r="D40" s="94" t="s">
        <v>231</v>
      </c>
      <c r="E40" s="93">
        <f>J40+I40+H40+G40+F40</f>
        <v>44494234.590000004</v>
      </c>
      <c r="F40" s="93">
        <v>8420615.3599999994</v>
      </c>
      <c r="G40" s="93">
        <v>8901538.8100000005</v>
      </c>
      <c r="H40" s="93">
        <v>8901538.8100000005</v>
      </c>
      <c r="I40" s="93">
        <v>8901538.8100000005</v>
      </c>
      <c r="J40" s="93">
        <v>9369002.8000000007</v>
      </c>
    </row>
    <row r="41" spans="1:10" s="74" customFormat="1" ht="52.5" x14ac:dyDescent="0.25">
      <c r="A41" s="140"/>
      <c r="B41" s="150"/>
      <c r="C41" s="150"/>
      <c r="D41" s="95" t="s">
        <v>241</v>
      </c>
      <c r="E41" s="96">
        <f>J41+I41+H41+G41+F41</f>
        <v>0</v>
      </c>
      <c r="F41" s="96">
        <v>0</v>
      </c>
      <c r="G41" s="96">
        <v>0</v>
      </c>
      <c r="H41" s="96">
        <v>0</v>
      </c>
      <c r="I41" s="96">
        <v>0</v>
      </c>
      <c r="J41" s="96">
        <v>0</v>
      </c>
    </row>
    <row r="42" spans="1:10" s="74" customFormat="1" ht="25.5" customHeight="1" x14ac:dyDescent="0.25">
      <c r="A42" s="141"/>
      <c r="B42" s="151"/>
      <c r="C42" s="151"/>
      <c r="D42" s="100" t="s">
        <v>9</v>
      </c>
      <c r="E42" s="98">
        <f>E39+E40+E41</f>
        <v>44494234.590000004</v>
      </c>
      <c r="F42" s="98">
        <f>F39+F40+F41</f>
        <v>8420615.3599999994</v>
      </c>
      <c r="G42" s="98">
        <f t="shared" ref="G42:J42" si="14">G39+G40+G41</f>
        <v>8901538.8100000005</v>
      </c>
      <c r="H42" s="98">
        <f t="shared" si="14"/>
        <v>8901538.8100000005</v>
      </c>
      <c r="I42" s="98">
        <f t="shared" si="14"/>
        <v>8901538.8100000005</v>
      </c>
      <c r="J42" s="98">
        <f t="shared" si="14"/>
        <v>9369002.8000000007</v>
      </c>
    </row>
    <row r="43" spans="1:10" s="73" customFormat="1" ht="26.25" customHeight="1" x14ac:dyDescent="0.25">
      <c r="A43" s="170" t="s">
        <v>56</v>
      </c>
      <c r="B43" s="171" t="s">
        <v>253</v>
      </c>
      <c r="C43" s="149" t="s">
        <v>248</v>
      </c>
      <c r="D43" s="87" t="s">
        <v>230</v>
      </c>
      <c r="E43" s="88">
        <f>J43+I43+H43+G43+F43</f>
        <v>12604500</v>
      </c>
      <c r="F43" s="88">
        <v>12604500</v>
      </c>
      <c r="G43" s="88">
        <v>0</v>
      </c>
      <c r="H43" s="88">
        <v>0</v>
      </c>
      <c r="I43" s="88">
        <v>0</v>
      </c>
      <c r="J43" s="88">
        <v>0</v>
      </c>
    </row>
    <row r="44" spans="1:10" s="73" customFormat="1" ht="26.25" x14ac:dyDescent="0.25">
      <c r="A44" s="140"/>
      <c r="B44" s="150"/>
      <c r="C44" s="150"/>
      <c r="D44" s="94" t="s">
        <v>231</v>
      </c>
      <c r="E44" s="93">
        <f>J44+I44+H44+G44+F44</f>
        <v>4462860.2799999993</v>
      </c>
      <c r="F44" s="93">
        <v>239115.35</v>
      </c>
      <c r="G44" s="93">
        <v>4223744.93</v>
      </c>
      <c r="H44" s="93">
        <v>0</v>
      </c>
      <c r="I44" s="93">
        <v>0</v>
      </c>
      <c r="J44" s="93">
        <v>0</v>
      </c>
    </row>
    <row r="45" spans="1:10" s="73" customFormat="1" ht="52.5" x14ac:dyDescent="0.25">
      <c r="A45" s="140"/>
      <c r="B45" s="150"/>
      <c r="C45" s="150"/>
      <c r="D45" s="95" t="s">
        <v>241</v>
      </c>
      <c r="E45" s="96">
        <f>J45+I45+H45+G45+F45</f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</row>
    <row r="46" spans="1:10" s="73" customFormat="1" ht="25.5" customHeight="1" x14ac:dyDescent="0.25">
      <c r="A46" s="141"/>
      <c r="B46" s="151"/>
      <c r="C46" s="151"/>
      <c r="D46" s="100" t="s">
        <v>9</v>
      </c>
      <c r="E46" s="98">
        <f>E43+E44+E45</f>
        <v>17067360.280000001</v>
      </c>
      <c r="F46" s="98">
        <f>F43+F44+F45</f>
        <v>12843615.35</v>
      </c>
      <c r="G46" s="98">
        <f t="shared" ref="G46:J46" si="15">G43+G44+G45</f>
        <v>4223744.93</v>
      </c>
      <c r="H46" s="98">
        <f t="shared" si="15"/>
        <v>0</v>
      </c>
      <c r="I46" s="98">
        <f t="shared" si="15"/>
        <v>0</v>
      </c>
      <c r="J46" s="98">
        <f t="shared" si="15"/>
        <v>0</v>
      </c>
    </row>
    <row r="47" spans="1:10" s="74" customFormat="1" ht="26.25" x14ac:dyDescent="0.25">
      <c r="A47" s="148"/>
      <c r="B47" s="156" t="s">
        <v>234</v>
      </c>
      <c r="C47" s="157"/>
      <c r="D47" s="87" t="s">
        <v>230</v>
      </c>
      <c r="E47" s="88">
        <f>J47+I47+H47+G47+F47</f>
        <v>12604500</v>
      </c>
      <c r="F47" s="88">
        <f t="shared" ref="F47" si="16">F39+F43</f>
        <v>12604500</v>
      </c>
      <c r="G47" s="88">
        <v>0</v>
      </c>
      <c r="H47" s="88">
        <v>0</v>
      </c>
      <c r="I47" s="88">
        <v>0</v>
      </c>
      <c r="J47" s="88">
        <v>0</v>
      </c>
    </row>
    <row r="48" spans="1:10" s="74" customFormat="1" ht="26.25" x14ac:dyDescent="0.25">
      <c r="A48" s="140"/>
      <c r="B48" s="150"/>
      <c r="C48" s="150"/>
      <c r="D48" s="94" t="s">
        <v>231</v>
      </c>
      <c r="E48" s="93">
        <f>J48+I48+H48+G48+F48</f>
        <v>48957094.870000005</v>
      </c>
      <c r="F48" s="93">
        <f t="shared" ref="F48:J48" si="17">F40+F44</f>
        <v>8659730.709999999</v>
      </c>
      <c r="G48" s="93">
        <f t="shared" si="17"/>
        <v>13125283.74</v>
      </c>
      <c r="H48" s="93">
        <f t="shared" si="17"/>
        <v>8901538.8100000005</v>
      </c>
      <c r="I48" s="93">
        <f t="shared" si="17"/>
        <v>8901538.8100000005</v>
      </c>
      <c r="J48" s="93">
        <f t="shared" si="17"/>
        <v>9369002.8000000007</v>
      </c>
    </row>
    <row r="49" spans="1:1202" s="74" customFormat="1" ht="52.5" x14ac:dyDescent="0.25">
      <c r="A49" s="140"/>
      <c r="B49" s="150"/>
      <c r="C49" s="150"/>
      <c r="D49" s="95" t="s">
        <v>241</v>
      </c>
      <c r="E49" s="96">
        <f>J49+I49+H49+G49+F49</f>
        <v>0</v>
      </c>
      <c r="F49" s="96">
        <f t="shared" ref="F49" si="18">F41+F45</f>
        <v>0</v>
      </c>
      <c r="G49" s="96">
        <v>0</v>
      </c>
      <c r="H49" s="96">
        <v>0</v>
      </c>
      <c r="I49" s="96">
        <v>0</v>
      </c>
      <c r="J49" s="96">
        <v>0</v>
      </c>
    </row>
    <row r="50" spans="1:1202" ht="25.5" x14ac:dyDescent="0.25">
      <c r="A50" s="141"/>
      <c r="B50" s="151"/>
      <c r="C50" s="151"/>
      <c r="D50" s="100" t="s">
        <v>9</v>
      </c>
      <c r="E50" s="98">
        <f>E47+E48+E49</f>
        <v>61561594.870000005</v>
      </c>
      <c r="F50" s="98">
        <f t="shared" ref="F50:J50" si="19">F47+F48+F49</f>
        <v>21264230.710000001</v>
      </c>
      <c r="G50" s="98">
        <f t="shared" si="19"/>
        <v>13125283.74</v>
      </c>
      <c r="H50" s="98">
        <f t="shared" si="19"/>
        <v>8901538.8100000005</v>
      </c>
      <c r="I50" s="98">
        <f t="shared" si="19"/>
        <v>8901538.8100000005</v>
      </c>
      <c r="J50" s="98">
        <f t="shared" si="19"/>
        <v>9369002.8000000007</v>
      </c>
    </row>
    <row r="51" spans="1:1202" s="75" customFormat="1" ht="41.25" customHeight="1" x14ac:dyDescent="0.25">
      <c r="A51" s="164"/>
      <c r="B51" s="165" t="s">
        <v>236</v>
      </c>
      <c r="C51" s="168"/>
      <c r="D51" s="90" t="s">
        <v>230</v>
      </c>
      <c r="E51" s="88">
        <f>J51+I51+H51+G51+F51</f>
        <v>424042700</v>
      </c>
      <c r="F51" s="89">
        <f>F21+F34+F47</f>
        <v>424042700</v>
      </c>
      <c r="G51" s="89">
        <f t="shared" ref="G51:J51" si="20">G21+G34+G47</f>
        <v>0</v>
      </c>
      <c r="H51" s="89">
        <f t="shared" si="20"/>
        <v>0</v>
      </c>
      <c r="I51" s="89">
        <f t="shared" si="20"/>
        <v>0</v>
      </c>
      <c r="J51" s="89">
        <f t="shared" si="20"/>
        <v>0</v>
      </c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  <c r="GT51" s="76"/>
      <c r="GU51" s="76"/>
      <c r="GV51" s="76"/>
      <c r="GW51" s="76"/>
      <c r="GX51" s="76"/>
      <c r="GY51" s="76"/>
      <c r="GZ51" s="76"/>
      <c r="HA51" s="76"/>
      <c r="HB51" s="76"/>
      <c r="HC51" s="76"/>
      <c r="HD51" s="76"/>
      <c r="HE51" s="76"/>
      <c r="HF51" s="76"/>
      <c r="HG51" s="76"/>
      <c r="HH51" s="76"/>
      <c r="HI51" s="76"/>
      <c r="HJ51" s="76"/>
      <c r="HK51" s="76"/>
      <c r="HL51" s="76"/>
      <c r="HM51" s="76"/>
      <c r="HN51" s="76"/>
      <c r="HO51" s="76"/>
      <c r="HP51" s="76"/>
      <c r="HQ51" s="76"/>
      <c r="HR51" s="76"/>
      <c r="HS51" s="76"/>
      <c r="HT51" s="76"/>
      <c r="HU51" s="76"/>
      <c r="HV51" s="76"/>
      <c r="HW51" s="76"/>
      <c r="HX51" s="76"/>
      <c r="HY51" s="76"/>
      <c r="HZ51" s="76"/>
      <c r="IA51" s="76"/>
      <c r="IB51" s="76"/>
      <c r="IC51" s="76"/>
      <c r="ID51" s="76"/>
      <c r="IE51" s="76"/>
      <c r="IF51" s="76"/>
      <c r="IG51" s="76"/>
      <c r="IH51" s="76"/>
      <c r="II51" s="76"/>
      <c r="IJ51" s="76"/>
      <c r="IK51" s="76"/>
      <c r="IL51" s="76"/>
      <c r="IM51" s="76"/>
      <c r="IN51" s="76"/>
      <c r="IO51" s="76"/>
      <c r="IP51" s="76"/>
      <c r="IQ51" s="76"/>
      <c r="IR51" s="76"/>
      <c r="IS51" s="76"/>
      <c r="IT51" s="76"/>
      <c r="IU51" s="76"/>
      <c r="IV51" s="76"/>
      <c r="IW51" s="76"/>
      <c r="IX51" s="76"/>
      <c r="IY51" s="76"/>
      <c r="IZ51" s="76"/>
      <c r="JA51" s="76"/>
      <c r="JB51" s="76"/>
      <c r="JC51" s="76"/>
      <c r="JD51" s="76"/>
      <c r="JE51" s="76"/>
      <c r="JF51" s="76"/>
      <c r="JG51" s="76"/>
      <c r="JH51" s="76"/>
      <c r="JI51" s="76"/>
      <c r="JJ51" s="76"/>
      <c r="JK51" s="76"/>
      <c r="JL51" s="76"/>
      <c r="JM51" s="76"/>
      <c r="JN51" s="76"/>
      <c r="JO51" s="76"/>
      <c r="JP51" s="76"/>
      <c r="JQ51" s="76"/>
      <c r="JR51" s="76"/>
      <c r="JS51" s="76"/>
      <c r="JT51" s="76"/>
      <c r="JU51" s="76"/>
      <c r="JV51" s="76"/>
      <c r="JW51" s="76"/>
      <c r="JX51" s="76"/>
      <c r="JY51" s="76"/>
      <c r="JZ51" s="76"/>
      <c r="KA51" s="76"/>
      <c r="KB51" s="76"/>
      <c r="KC51" s="76"/>
      <c r="KD51" s="76"/>
      <c r="KE51" s="76"/>
      <c r="KF51" s="76"/>
      <c r="KG51" s="76"/>
      <c r="KH51" s="76"/>
      <c r="KI51" s="76"/>
      <c r="KJ51" s="76"/>
      <c r="KK51" s="76"/>
      <c r="KL51" s="76"/>
      <c r="KM51" s="76"/>
      <c r="KN51" s="76"/>
      <c r="KO51" s="76"/>
      <c r="KP51" s="76"/>
      <c r="KQ51" s="76"/>
      <c r="KR51" s="76"/>
      <c r="KS51" s="76"/>
      <c r="KT51" s="76"/>
      <c r="KU51" s="76"/>
      <c r="KV51" s="76"/>
      <c r="KW51" s="76"/>
      <c r="KX51" s="76"/>
      <c r="KY51" s="76"/>
      <c r="KZ51" s="76"/>
      <c r="LA51" s="76"/>
      <c r="LB51" s="76"/>
      <c r="LC51" s="76"/>
      <c r="LD51" s="76"/>
      <c r="LE51" s="76"/>
      <c r="LF51" s="76"/>
      <c r="LG51" s="76"/>
      <c r="LH51" s="76"/>
      <c r="LI51" s="76"/>
      <c r="LJ51" s="76"/>
      <c r="LK51" s="76"/>
      <c r="LL51" s="76"/>
      <c r="LM51" s="76"/>
      <c r="LN51" s="76"/>
      <c r="LO51" s="76"/>
      <c r="LP51" s="76"/>
      <c r="LQ51" s="76"/>
      <c r="LR51" s="76"/>
      <c r="LS51" s="76"/>
      <c r="LT51" s="76"/>
      <c r="LU51" s="76"/>
      <c r="LV51" s="76"/>
      <c r="LW51" s="76"/>
      <c r="LX51" s="76"/>
      <c r="LY51" s="76"/>
      <c r="LZ51" s="76"/>
      <c r="MA51" s="76"/>
      <c r="MB51" s="76"/>
      <c r="MC51" s="76"/>
      <c r="MD51" s="76"/>
      <c r="ME51" s="76"/>
      <c r="MF51" s="76"/>
      <c r="MG51" s="76"/>
      <c r="MH51" s="76"/>
      <c r="MI51" s="76"/>
      <c r="MJ51" s="76"/>
      <c r="MK51" s="76"/>
      <c r="ML51" s="76"/>
      <c r="MM51" s="76"/>
      <c r="MN51" s="76"/>
      <c r="MO51" s="76"/>
      <c r="MP51" s="76"/>
      <c r="MQ51" s="76"/>
      <c r="MR51" s="76"/>
      <c r="MS51" s="76"/>
      <c r="MT51" s="76"/>
      <c r="MU51" s="76"/>
      <c r="MV51" s="76"/>
      <c r="MW51" s="76"/>
      <c r="MX51" s="76"/>
      <c r="MY51" s="76"/>
      <c r="MZ51" s="76"/>
      <c r="NA51" s="76"/>
      <c r="NB51" s="76"/>
      <c r="NC51" s="76"/>
      <c r="ND51" s="76"/>
      <c r="NE51" s="76"/>
      <c r="NF51" s="76"/>
      <c r="NG51" s="76"/>
      <c r="NH51" s="76"/>
      <c r="NI51" s="76"/>
      <c r="NJ51" s="76"/>
      <c r="NK51" s="76"/>
      <c r="NL51" s="76"/>
      <c r="NM51" s="76"/>
      <c r="NN51" s="76"/>
      <c r="NO51" s="76"/>
      <c r="NP51" s="76"/>
      <c r="NQ51" s="76"/>
      <c r="NR51" s="76"/>
      <c r="NS51" s="76"/>
      <c r="NT51" s="76"/>
      <c r="NU51" s="76"/>
      <c r="NV51" s="76"/>
      <c r="NW51" s="76"/>
      <c r="NX51" s="76"/>
      <c r="NY51" s="76"/>
      <c r="NZ51" s="76"/>
      <c r="OA51" s="76"/>
      <c r="OB51" s="76"/>
      <c r="OC51" s="76"/>
      <c r="OD51" s="76"/>
      <c r="OE51" s="76"/>
      <c r="OF51" s="76"/>
      <c r="OG51" s="76"/>
      <c r="OH51" s="76"/>
      <c r="OI51" s="76"/>
      <c r="OJ51" s="76"/>
      <c r="OK51" s="76"/>
      <c r="OL51" s="76"/>
      <c r="OM51" s="76"/>
      <c r="ON51" s="76"/>
      <c r="OO51" s="76"/>
      <c r="OP51" s="76"/>
      <c r="OQ51" s="76"/>
      <c r="OR51" s="76"/>
      <c r="OS51" s="76"/>
      <c r="OT51" s="76"/>
      <c r="OU51" s="76"/>
      <c r="OV51" s="76"/>
      <c r="OW51" s="76"/>
      <c r="OX51" s="76"/>
      <c r="OY51" s="76"/>
      <c r="OZ51" s="76"/>
      <c r="PA51" s="76"/>
      <c r="PB51" s="76"/>
      <c r="PC51" s="76"/>
      <c r="PD51" s="76"/>
      <c r="PE51" s="76"/>
      <c r="PF51" s="76"/>
      <c r="PG51" s="76"/>
      <c r="PH51" s="76"/>
      <c r="PI51" s="76"/>
      <c r="PJ51" s="76"/>
      <c r="PK51" s="76"/>
      <c r="PL51" s="76"/>
      <c r="PM51" s="76"/>
      <c r="PN51" s="76"/>
      <c r="PO51" s="76"/>
      <c r="PP51" s="76"/>
      <c r="PQ51" s="76"/>
      <c r="PR51" s="76"/>
      <c r="PS51" s="76"/>
      <c r="PT51" s="76"/>
      <c r="PU51" s="76"/>
      <c r="PV51" s="76"/>
      <c r="PW51" s="76"/>
      <c r="PX51" s="76"/>
      <c r="PY51" s="76"/>
      <c r="PZ51" s="76"/>
      <c r="QA51" s="76"/>
      <c r="QB51" s="76"/>
      <c r="QC51" s="76"/>
      <c r="QD51" s="76"/>
      <c r="QE51" s="76"/>
      <c r="QF51" s="76"/>
      <c r="QG51" s="76"/>
      <c r="QH51" s="76"/>
      <c r="QI51" s="76"/>
      <c r="QJ51" s="76"/>
      <c r="QK51" s="76"/>
      <c r="QL51" s="76"/>
      <c r="QM51" s="76"/>
      <c r="QN51" s="76"/>
      <c r="QO51" s="76"/>
      <c r="QP51" s="76"/>
      <c r="QQ51" s="76"/>
      <c r="QR51" s="76"/>
      <c r="QS51" s="76"/>
      <c r="QT51" s="76"/>
      <c r="QU51" s="76"/>
      <c r="QV51" s="76"/>
      <c r="QW51" s="76"/>
      <c r="QX51" s="76"/>
      <c r="QY51" s="76"/>
      <c r="QZ51" s="76"/>
      <c r="RA51" s="76"/>
      <c r="RB51" s="76"/>
      <c r="RC51" s="76"/>
      <c r="RD51" s="76"/>
      <c r="RE51" s="76"/>
      <c r="RF51" s="76"/>
      <c r="RG51" s="76"/>
      <c r="RH51" s="76"/>
      <c r="RI51" s="76"/>
      <c r="RJ51" s="76"/>
      <c r="RK51" s="76"/>
      <c r="RL51" s="76"/>
      <c r="RM51" s="76"/>
      <c r="RN51" s="76"/>
      <c r="RO51" s="76"/>
      <c r="RP51" s="76"/>
      <c r="RQ51" s="76"/>
      <c r="RR51" s="76"/>
      <c r="RS51" s="76"/>
      <c r="RT51" s="76"/>
      <c r="RU51" s="76"/>
      <c r="RV51" s="76"/>
      <c r="RW51" s="76"/>
      <c r="RX51" s="76"/>
      <c r="RY51" s="76"/>
      <c r="RZ51" s="76"/>
      <c r="SA51" s="76"/>
      <c r="SB51" s="76"/>
      <c r="SC51" s="76"/>
      <c r="SD51" s="76"/>
      <c r="SE51" s="76"/>
      <c r="SF51" s="76"/>
      <c r="SG51" s="76"/>
      <c r="SH51" s="76"/>
      <c r="SI51" s="76"/>
      <c r="SJ51" s="76"/>
      <c r="SK51" s="76"/>
      <c r="SL51" s="76"/>
      <c r="SM51" s="76"/>
      <c r="SN51" s="76"/>
      <c r="SO51" s="76"/>
      <c r="SP51" s="76"/>
      <c r="SQ51" s="76"/>
      <c r="SR51" s="76"/>
      <c r="SS51" s="76"/>
      <c r="ST51" s="76"/>
      <c r="SU51" s="76"/>
      <c r="SV51" s="76"/>
      <c r="SW51" s="76"/>
      <c r="SX51" s="76"/>
      <c r="SY51" s="76"/>
      <c r="SZ51" s="76"/>
      <c r="TA51" s="76"/>
      <c r="TB51" s="76"/>
      <c r="TC51" s="76"/>
      <c r="TD51" s="76"/>
      <c r="TE51" s="76"/>
      <c r="TF51" s="76"/>
      <c r="TG51" s="76"/>
      <c r="TH51" s="76"/>
      <c r="TI51" s="76"/>
      <c r="TJ51" s="76"/>
      <c r="TK51" s="76"/>
      <c r="TL51" s="76"/>
      <c r="TM51" s="76"/>
      <c r="TN51" s="76"/>
      <c r="TO51" s="76"/>
      <c r="TP51" s="76"/>
      <c r="TQ51" s="76"/>
      <c r="TR51" s="76"/>
      <c r="TS51" s="76"/>
      <c r="TT51" s="76"/>
      <c r="TU51" s="76"/>
      <c r="TV51" s="76"/>
      <c r="TW51" s="76"/>
      <c r="TX51" s="76"/>
      <c r="TY51" s="76"/>
      <c r="TZ51" s="76"/>
      <c r="UA51" s="76"/>
      <c r="UB51" s="76"/>
      <c r="UC51" s="76"/>
      <c r="UD51" s="76"/>
      <c r="UE51" s="76"/>
      <c r="UF51" s="76"/>
      <c r="UG51" s="76"/>
      <c r="UH51" s="76"/>
      <c r="UI51" s="76"/>
      <c r="UJ51" s="76"/>
      <c r="UK51" s="76"/>
      <c r="UL51" s="76"/>
      <c r="UM51" s="76"/>
      <c r="UN51" s="76"/>
      <c r="UO51" s="76"/>
      <c r="UP51" s="76"/>
      <c r="UQ51" s="76"/>
      <c r="UR51" s="76"/>
      <c r="US51" s="76"/>
      <c r="UT51" s="76"/>
      <c r="UU51" s="76"/>
      <c r="UV51" s="76"/>
      <c r="UW51" s="76"/>
      <c r="UX51" s="76"/>
      <c r="UY51" s="76"/>
      <c r="UZ51" s="76"/>
      <c r="VA51" s="76"/>
      <c r="VB51" s="76"/>
      <c r="VC51" s="76"/>
      <c r="VD51" s="76"/>
      <c r="VE51" s="76"/>
      <c r="VF51" s="76"/>
      <c r="VG51" s="76"/>
      <c r="VH51" s="76"/>
      <c r="VI51" s="76"/>
      <c r="VJ51" s="76"/>
      <c r="VK51" s="76"/>
      <c r="VL51" s="76"/>
      <c r="VM51" s="76"/>
      <c r="VN51" s="76"/>
      <c r="VO51" s="76"/>
      <c r="VP51" s="76"/>
      <c r="VQ51" s="76"/>
      <c r="VR51" s="76"/>
      <c r="VS51" s="76"/>
      <c r="VT51" s="76"/>
      <c r="VU51" s="76"/>
      <c r="VV51" s="76"/>
      <c r="VW51" s="76"/>
      <c r="VX51" s="76"/>
      <c r="VY51" s="76"/>
      <c r="VZ51" s="76"/>
      <c r="WA51" s="76"/>
      <c r="WB51" s="76"/>
      <c r="WC51" s="76"/>
      <c r="WD51" s="76"/>
      <c r="WE51" s="76"/>
      <c r="WF51" s="76"/>
      <c r="WG51" s="76"/>
      <c r="WH51" s="76"/>
      <c r="WI51" s="76"/>
      <c r="WJ51" s="76"/>
      <c r="WK51" s="76"/>
      <c r="WL51" s="76"/>
      <c r="WM51" s="76"/>
      <c r="WN51" s="76"/>
      <c r="WO51" s="76"/>
      <c r="WP51" s="76"/>
      <c r="WQ51" s="76"/>
      <c r="WR51" s="76"/>
      <c r="WS51" s="76"/>
      <c r="WT51" s="76"/>
      <c r="WU51" s="76"/>
      <c r="WV51" s="76"/>
      <c r="WW51" s="76"/>
      <c r="WX51" s="76"/>
      <c r="WY51" s="76"/>
      <c r="WZ51" s="76"/>
      <c r="XA51" s="76"/>
      <c r="XB51" s="76"/>
      <c r="XC51" s="76"/>
      <c r="XD51" s="76"/>
      <c r="XE51" s="76"/>
      <c r="XF51" s="76"/>
      <c r="XG51" s="76"/>
      <c r="XH51" s="76"/>
      <c r="XI51" s="76"/>
      <c r="XJ51" s="76"/>
      <c r="XK51" s="76"/>
      <c r="XL51" s="76"/>
      <c r="XM51" s="76"/>
      <c r="XN51" s="76"/>
      <c r="XO51" s="76"/>
      <c r="XP51" s="76"/>
      <c r="XQ51" s="76"/>
      <c r="XR51" s="76"/>
      <c r="XS51" s="76"/>
      <c r="XT51" s="76"/>
      <c r="XU51" s="76"/>
      <c r="XV51" s="76"/>
      <c r="XW51" s="76"/>
      <c r="XX51" s="76"/>
      <c r="XY51" s="76"/>
      <c r="XZ51" s="76"/>
      <c r="YA51" s="76"/>
      <c r="YB51" s="76"/>
      <c r="YC51" s="76"/>
      <c r="YD51" s="76"/>
      <c r="YE51" s="76"/>
      <c r="YF51" s="76"/>
      <c r="YG51" s="76"/>
      <c r="YH51" s="76"/>
      <c r="YI51" s="76"/>
      <c r="YJ51" s="76"/>
      <c r="YK51" s="76"/>
      <c r="YL51" s="76"/>
      <c r="YM51" s="76"/>
      <c r="YN51" s="76"/>
      <c r="YO51" s="76"/>
      <c r="YP51" s="76"/>
      <c r="YQ51" s="76"/>
      <c r="YR51" s="76"/>
      <c r="YS51" s="76"/>
      <c r="YT51" s="76"/>
      <c r="YU51" s="76"/>
      <c r="YV51" s="76"/>
      <c r="YW51" s="76"/>
      <c r="YX51" s="76"/>
      <c r="YY51" s="76"/>
      <c r="YZ51" s="76"/>
      <c r="ZA51" s="76"/>
      <c r="ZB51" s="76"/>
      <c r="ZC51" s="76"/>
      <c r="ZD51" s="76"/>
      <c r="ZE51" s="76"/>
      <c r="ZF51" s="76"/>
      <c r="ZG51" s="76"/>
      <c r="ZH51" s="76"/>
      <c r="ZI51" s="76"/>
      <c r="ZJ51" s="76"/>
      <c r="ZK51" s="76"/>
      <c r="ZL51" s="76"/>
      <c r="ZM51" s="76"/>
      <c r="ZN51" s="76"/>
      <c r="ZO51" s="76"/>
      <c r="ZP51" s="76"/>
      <c r="ZQ51" s="76"/>
      <c r="ZR51" s="76"/>
      <c r="ZS51" s="76"/>
      <c r="ZT51" s="76"/>
      <c r="ZU51" s="76"/>
      <c r="ZV51" s="76"/>
      <c r="ZW51" s="76"/>
      <c r="ZX51" s="76"/>
      <c r="ZY51" s="76"/>
      <c r="ZZ51" s="76"/>
      <c r="AAA51" s="76"/>
      <c r="AAB51" s="76"/>
      <c r="AAC51" s="76"/>
      <c r="AAD51" s="76"/>
      <c r="AAE51" s="76"/>
      <c r="AAF51" s="76"/>
      <c r="AAG51" s="76"/>
      <c r="AAH51" s="76"/>
      <c r="AAI51" s="76"/>
      <c r="AAJ51" s="76"/>
      <c r="AAK51" s="76"/>
      <c r="AAL51" s="76"/>
      <c r="AAM51" s="76"/>
      <c r="AAN51" s="76"/>
      <c r="AAO51" s="76"/>
      <c r="AAP51" s="76"/>
      <c r="AAQ51" s="76"/>
      <c r="AAR51" s="76"/>
      <c r="AAS51" s="76"/>
      <c r="AAT51" s="76"/>
      <c r="AAU51" s="76"/>
      <c r="AAV51" s="76"/>
      <c r="AAW51" s="76"/>
      <c r="AAX51" s="76"/>
      <c r="AAY51" s="76"/>
      <c r="AAZ51" s="76"/>
      <c r="ABA51" s="76"/>
      <c r="ABB51" s="76"/>
      <c r="ABC51" s="76"/>
      <c r="ABD51" s="76"/>
      <c r="ABE51" s="76"/>
      <c r="ABF51" s="76"/>
      <c r="ABG51" s="76"/>
      <c r="ABH51" s="76"/>
      <c r="ABI51" s="76"/>
      <c r="ABJ51" s="76"/>
      <c r="ABK51" s="76"/>
      <c r="ABL51" s="76"/>
      <c r="ABM51" s="76"/>
      <c r="ABN51" s="76"/>
      <c r="ABO51" s="76"/>
      <c r="ABP51" s="76"/>
      <c r="ABQ51" s="76"/>
      <c r="ABR51" s="76"/>
      <c r="ABS51" s="76"/>
      <c r="ABT51" s="76"/>
      <c r="ABU51" s="76"/>
      <c r="ABV51" s="76"/>
      <c r="ABW51" s="76"/>
      <c r="ABX51" s="76"/>
      <c r="ABY51" s="76"/>
      <c r="ABZ51" s="76"/>
      <c r="ACA51" s="76"/>
      <c r="ACB51" s="76"/>
      <c r="ACC51" s="76"/>
      <c r="ACD51" s="76"/>
      <c r="ACE51" s="76"/>
      <c r="ACF51" s="76"/>
      <c r="ACG51" s="76"/>
      <c r="ACH51" s="76"/>
      <c r="ACI51" s="76"/>
      <c r="ACJ51" s="76"/>
      <c r="ACK51" s="76"/>
      <c r="ACL51" s="76"/>
      <c r="ACM51" s="76"/>
      <c r="ACN51" s="76"/>
      <c r="ACO51" s="76"/>
      <c r="ACP51" s="76"/>
      <c r="ACQ51" s="76"/>
      <c r="ACR51" s="76"/>
      <c r="ACS51" s="76"/>
      <c r="ACT51" s="76"/>
      <c r="ACU51" s="76"/>
      <c r="ACV51" s="76"/>
      <c r="ACW51" s="76"/>
      <c r="ACX51" s="76"/>
      <c r="ACY51" s="76"/>
      <c r="ACZ51" s="76"/>
      <c r="ADA51" s="76"/>
      <c r="ADB51" s="76"/>
      <c r="ADC51" s="76"/>
      <c r="ADD51" s="76"/>
      <c r="ADE51" s="76"/>
      <c r="ADF51" s="76"/>
      <c r="ADG51" s="76"/>
      <c r="ADH51" s="76"/>
      <c r="ADI51" s="76"/>
      <c r="ADJ51" s="76"/>
      <c r="ADK51" s="76"/>
      <c r="ADL51" s="76"/>
      <c r="ADM51" s="76"/>
      <c r="ADN51" s="76"/>
      <c r="ADO51" s="76"/>
      <c r="ADP51" s="76"/>
      <c r="ADQ51" s="76"/>
      <c r="ADR51" s="76"/>
      <c r="ADS51" s="76"/>
      <c r="ADT51" s="76"/>
      <c r="ADU51" s="76"/>
      <c r="ADV51" s="76"/>
      <c r="ADW51" s="76"/>
      <c r="ADX51" s="76"/>
      <c r="ADY51" s="76"/>
      <c r="ADZ51" s="76"/>
      <c r="AEA51" s="76"/>
      <c r="AEB51" s="76"/>
      <c r="AEC51" s="76"/>
      <c r="AED51" s="76"/>
      <c r="AEE51" s="76"/>
      <c r="AEF51" s="76"/>
      <c r="AEG51" s="76"/>
      <c r="AEH51" s="76"/>
      <c r="AEI51" s="76"/>
      <c r="AEJ51" s="76"/>
      <c r="AEK51" s="76"/>
      <c r="AEL51" s="76"/>
      <c r="AEM51" s="76"/>
      <c r="AEN51" s="76"/>
      <c r="AEO51" s="76"/>
      <c r="AEP51" s="76"/>
      <c r="AEQ51" s="76"/>
      <c r="AER51" s="76"/>
      <c r="AES51" s="76"/>
      <c r="AET51" s="76"/>
      <c r="AEU51" s="76"/>
      <c r="AEV51" s="76"/>
      <c r="AEW51" s="76"/>
      <c r="AEX51" s="76"/>
      <c r="AEY51" s="76"/>
      <c r="AEZ51" s="76"/>
      <c r="AFA51" s="76"/>
      <c r="AFB51" s="76"/>
      <c r="AFC51" s="76"/>
      <c r="AFD51" s="76"/>
      <c r="AFE51" s="76"/>
      <c r="AFF51" s="76"/>
      <c r="AFG51" s="76"/>
      <c r="AFH51" s="76"/>
      <c r="AFI51" s="76"/>
      <c r="AFJ51" s="76"/>
      <c r="AFK51" s="76"/>
      <c r="AFL51" s="76"/>
      <c r="AFM51" s="76"/>
      <c r="AFN51" s="76"/>
      <c r="AFO51" s="76"/>
      <c r="AFP51" s="76"/>
      <c r="AFQ51" s="76"/>
      <c r="AFR51" s="76"/>
      <c r="AFS51" s="76"/>
      <c r="AFT51" s="76"/>
      <c r="AFU51" s="76"/>
      <c r="AFV51" s="76"/>
      <c r="AFW51" s="76"/>
      <c r="AFX51" s="76"/>
      <c r="AFY51" s="76"/>
      <c r="AFZ51" s="76"/>
      <c r="AGA51" s="76"/>
      <c r="AGB51" s="76"/>
      <c r="AGC51" s="76"/>
      <c r="AGD51" s="76"/>
      <c r="AGE51" s="76"/>
      <c r="AGF51" s="76"/>
      <c r="AGG51" s="76"/>
      <c r="AGH51" s="76"/>
      <c r="AGI51" s="76"/>
      <c r="AGJ51" s="76"/>
      <c r="AGK51" s="76"/>
      <c r="AGL51" s="76"/>
      <c r="AGM51" s="76"/>
      <c r="AGN51" s="76"/>
      <c r="AGO51" s="76"/>
      <c r="AGP51" s="76"/>
      <c r="AGQ51" s="76"/>
      <c r="AGR51" s="76"/>
      <c r="AGS51" s="76"/>
      <c r="AGT51" s="76"/>
      <c r="AGU51" s="76"/>
      <c r="AGV51" s="76"/>
      <c r="AGW51" s="76"/>
      <c r="AGX51" s="76"/>
      <c r="AGY51" s="76"/>
      <c r="AGZ51" s="76"/>
      <c r="AHA51" s="76"/>
      <c r="AHB51" s="76"/>
      <c r="AHC51" s="76"/>
      <c r="AHD51" s="76"/>
      <c r="AHE51" s="76"/>
      <c r="AHF51" s="76"/>
      <c r="AHG51" s="76"/>
      <c r="AHH51" s="76"/>
      <c r="AHI51" s="76"/>
      <c r="AHJ51" s="76"/>
      <c r="AHK51" s="76"/>
      <c r="AHL51" s="76"/>
      <c r="AHM51" s="76"/>
      <c r="AHN51" s="76"/>
      <c r="AHO51" s="76"/>
      <c r="AHP51" s="76"/>
      <c r="AHQ51" s="76"/>
      <c r="AHR51" s="76"/>
      <c r="AHS51" s="76"/>
      <c r="AHT51" s="76"/>
      <c r="AHU51" s="76"/>
      <c r="AHV51" s="76"/>
      <c r="AHW51" s="76"/>
      <c r="AHX51" s="76"/>
      <c r="AHY51" s="76"/>
      <c r="AHZ51" s="76"/>
      <c r="AIA51" s="76"/>
      <c r="AIB51" s="76"/>
      <c r="AIC51" s="76"/>
      <c r="AID51" s="76"/>
      <c r="AIE51" s="76"/>
      <c r="AIF51" s="76"/>
      <c r="AIG51" s="76"/>
      <c r="AIH51" s="76"/>
      <c r="AII51" s="76"/>
      <c r="AIJ51" s="76"/>
      <c r="AIK51" s="76"/>
      <c r="AIL51" s="76"/>
      <c r="AIM51" s="76"/>
      <c r="AIN51" s="76"/>
      <c r="AIO51" s="76"/>
      <c r="AIP51" s="76"/>
      <c r="AIQ51" s="76"/>
      <c r="AIR51" s="76"/>
      <c r="AIS51" s="76"/>
      <c r="AIT51" s="76"/>
      <c r="AIU51" s="76"/>
      <c r="AIV51" s="76"/>
      <c r="AIW51" s="76"/>
      <c r="AIX51" s="76"/>
      <c r="AIY51" s="76"/>
      <c r="AIZ51" s="76"/>
      <c r="AJA51" s="76"/>
      <c r="AJB51" s="76"/>
      <c r="AJC51" s="76"/>
      <c r="AJD51" s="76"/>
      <c r="AJE51" s="76"/>
      <c r="AJF51" s="76"/>
      <c r="AJG51" s="76"/>
      <c r="AJH51" s="76"/>
      <c r="AJI51" s="76"/>
      <c r="AJJ51" s="76"/>
      <c r="AJK51" s="76"/>
      <c r="AJL51" s="76"/>
      <c r="AJM51" s="76"/>
      <c r="AJN51" s="76"/>
      <c r="AJO51" s="76"/>
      <c r="AJP51" s="76"/>
      <c r="AJQ51" s="76"/>
      <c r="AJR51" s="76"/>
      <c r="AJS51" s="76"/>
      <c r="AJT51" s="76"/>
      <c r="AJU51" s="76"/>
      <c r="AJV51" s="76"/>
      <c r="AJW51" s="76"/>
      <c r="AJX51" s="76"/>
      <c r="AJY51" s="76"/>
      <c r="AJZ51" s="76"/>
      <c r="AKA51" s="76"/>
      <c r="AKB51" s="76"/>
      <c r="AKC51" s="76"/>
      <c r="AKD51" s="76"/>
      <c r="AKE51" s="76"/>
      <c r="AKF51" s="76"/>
      <c r="AKG51" s="76"/>
      <c r="AKH51" s="76"/>
      <c r="AKI51" s="76"/>
      <c r="AKJ51" s="76"/>
      <c r="AKK51" s="76"/>
      <c r="AKL51" s="76"/>
      <c r="AKM51" s="76"/>
      <c r="AKN51" s="76"/>
      <c r="AKO51" s="76"/>
      <c r="AKP51" s="76"/>
      <c r="AKQ51" s="76"/>
      <c r="AKR51" s="76"/>
      <c r="AKS51" s="76"/>
      <c r="AKT51" s="76"/>
      <c r="AKU51" s="76"/>
      <c r="AKV51" s="76"/>
      <c r="AKW51" s="76"/>
      <c r="AKX51" s="76"/>
      <c r="AKY51" s="76"/>
      <c r="AKZ51" s="76"/>
      <c r="ALA51" s="76"/>
      <c r="ALB51" s="76"/>
      <c r="ALC51" s="76"/>
      <c r="ALD51" s="76"/>
      <c r="ALE51" s="76"/>
      <c r="ALF51" s="76"/>
      <c r="ALG51" s="76"/>
      <c r="ALH51" s="76"/>
      <c r="ALI51" s="76"/>
      <c r="ALJ51" s="76"/>
      <c r="ALK51" s="76"/>
      <c r="ALL51" s="76"/>
      <c r="ALM51" s="76"/>
      <c r="ALN51" s="76"/>
      <c r="ALO51" s="76"/>
      <c r="ALP51" s="76"/>
      <c r="ALQ51" s="76"/>
      <c r="ALR51" s="76"/>
      <c r="ALS51" s="76"/>
      <c r="ALT51" s="76"/>
      <c r="ALU51" s="76"/>
      <c r="ALV51" s="76"/>
      <c r="ALW51" s="76"/>
      <c r="ALX51" s="76"/>
      <c r="ALY51" s="76"/>
      <c r="ALZ51" s="76"/>
      <c r="AMA51" s="76"/>
      <c r="AMB51" s="76"/>
      <c r="AMC51" s="76"/>
      <c r="AMD51" s="76"/>
      <c r="AME51" s="76"/>
      <c r="AMF51" s="76"/>
      <c r="AMG51" s="76"/>
      <c r="AMH51" s="76"/>
      <c r="AMI51" s="76"/>
      <c r="AMJ51" s="76"/>
      <c r="AMK51" s="76"/>
      <c r="AML51" s="76"/>
      <c r="AMM51" s="76"/>
      <c r="AMN51" s="76"/>
      <c r="AMO51" s="76"/>
      <c r="AMP51" s="76"/>
      <c r="AMQ51" s="76"/>
      <c r="AMR51" s="76"/>
      <c r="AMS51" s="76"/>
      <c r="AMT51" s="76"/>
      <c r="AMU51" s="76"/>
      <c r="AMV51" s="76"/>
      <c r="AMW51" s="76"/>
      <c r="AMX51" s="76"/>
      <c r="AMY51" s="76"/>
      <c r="AMZ51" s="76"/>
      <c r="ANA51" s="76"/>
      <c r="ANB51" s="76"/>
      <c r="ANC51" s="76"/>
      <c r="AND51" s="76"/>
      <c r="ANE51" s="76"/>
      <c r="ANF51" s="76"/>
      <c r="ANG51" s="76"/>
      <c r="ANH51" s="76"/>
      <c r="ANI51" s="76"/>
      <c r="ANJ51" s="76"/>
      <c r="ANK51" s="76"/>
      <c r="ANL51" s="76"/>
      <c r="ANM51" s="76"/>
      <c r="ANN51" s="76"/>
      <c r="ANO51" s="76"/>
      <c r="ANP51" s="76"/>
      <c r="ANQ51" s="76"/>
      <c r="ANR51" s="76"/>
      <c r="ANS51" s="76"/>
      <c r="ANT51" s="76"/>
      <c r="ANU51" s="76"/>
      <c r="ANV51" s="76"/>
      <c r="ANW51" s="76"/>
      <c r="ANX51" s="76"/>
      <c r="ANY51" s="76"/>
      <c r="ANZ51" s="76"/>
      <c r="AOA51" s="76"/>
      <c r="AOB51" s="76"/>
      <c r="AOC51" s="76"/>
      <c r="AOD51" s="76"/>
      <c r="AOE51" s="76"/>
      <c r="AOF51" s="76"/>
      <c r="AOG51" s="76"/>
      <c r="AOH51" s="76"/>
      <c r="AOI51" s="76"/>
      <c r="AOJ51" s="76"/>
      <c r="AOK51" s="76"/>
      <c r="AOL51" s="76"/>
      <c r="AOM51" s="76"/>
      <c r="AON51" s="76"/>
      <c r="AOO51" s="76"/>
      <c r="AOP51" s="76"/>
      <c r="AOQ51" s="76"/>
      <c r="AOR51" s="76"/>
      <c r="AOS51" s="76"/>
      <c r="AOT51" s="76"/>
      <c r="AOU51" s="76"/>
      <c r="AOV51" s="76"/>
      <c r="AOW51" s="76"/>
      <c r="AOX51" s="76"/>
      <c r="AOY51" s="76"/>
      <c r="AOZ51" s="76"/>
      <c r="APA51" s="76"/>
      <c r="APB51" s="76"/>
      <c r="APC51" s="76"/>
      <c r="APD51" s="76"/>
      <c r="APE51" s="76"/>
      <c r="APF51" s="76"/>
      <c r="APG51" s="76"/>
      <c r="APH51" s="76"/>
      <c r="API51" s="76"/>
      <c r="APJ51" s="76"/>
      <c r="APK51" s="76"/>
      <c r="APL51" s="76"/>
      <c r="APM51" s="76"/>
      <c r="APN51" s="76"/>
      <c r="APO51" s="76"/>
      <c r="APP51" s="76"/>
      <c r="APQ51" s="76"/>
      <c r="APR51" s="76"/>
      <c r="APS51" s="76"/>
      <c r="APT51" s="76"/>
      <c r="APU51" s="76"/>
      <c r="APV51" s="76"/>
      <c r="APW51" s="76"/>
      <c r="APX51" s="76"/>
      <c r="APY51" s="76"/>
      <c r="APZ51" s="76"/>
      <c r="AQA51" s="76"/>
      <c r="AQB51" s="76"/>
      <c r="AQC51" s="76"/>
      <c r="AQD51" s="76"/>
      <c r="AQE51" s="76"/>
      <c r="AQF51" s="76"/>
      <c r="AQG51" s="76"/>
      <c r="AQH51" s="76"/>
      <c r="AQI51" s="76"/>
      <c r="AQJ51" s="76"/>
      <c r="AQK51" s="76"/>
      <c r="AQL51" s="76"/>
      <c r="AQM51" s="76"/>
      <c r="AQN51" s="76"/>
      <c r="AQO51" s="76"/>
      <c r="AQP51" s="76"/>
      <c r="AQQ51" s="76"/>
      <c r="AQR51" s="76"/>
      <c r="AQS51" s="76"/>
      <c r="AQT51" s="76"/>
      <c r="AQU51" s="76"/>
      <c r="AQV51" s="76"/>
      <c r="AQW51" s="76"/>
      <c r="AQX51" s="76"/>
      <c r="AQY51" s="76"/>
      <c r="AQZ51" s="76"/>
      <c r="ARA51" s="76"/>
      <c r="ARB51" s="76"/>
      <c r="ARC51" s="76"/>
      <c r="ARD51" s="76"/>
      <c r="ARE51" s="76"/>
      <c r="ARF51" s="76"/>
      <c r="ARG51" s="76"/>
      <c r="ARH51" s="76"/>
      <c r="ARI51" s="76"/>
      <c r="ARJ51" s="76"/>
      <c r="ARK51" s="76"/>
      <c r="ARL51" s="76"/>
      <c r="ARM51" s="76"/>
      <c r="ARN51" s="76"/>
      <c r="ARO51" s="76"/>
      <c r="ARP51" s="76"/>
      <c r="ARQ51" s="76"/>
      <c r="ARR51" s="76"/>
      <c r="ARS51" s="76"/>
      <c r="ART51" s="76"/>
      <c r="ARU51" s="76"/>
      <c r="ARV51" s="76"/>
      <c r="ARW51" s="76"/>
      <c r="ARX51" s="76"/>
      <c r="ARY51" s="76"/>
      <c r="ARZ51" s="76"/>
      <c r="ASA51" s="76"/>
      <c r="ASB51" s="76"/>
      <c r="ASC51" s="76"/>
      <c r="ASD51" s="76"/>
      <c r="ASE51" s="76"/>
      <c r="ASF51" s="76"/>
      <c r="ASG51" s="76"/>
      <c r="ASH51" s="76"/>
      <c r="ASI51" s="76"/>
      <c r="ASJ51" s="76"/>
      <c r="ASK51" s="76"/>
      <c r="ASL51" s="76"/>
      <c r="ASM51" s="76"/>
      <c r="ASN51" s="76"/>
      <c r="ASO51" s="76"/>
      <c r="ASP51" s="76"/>
      <c r="ASQ51" s="76"/>
      <c r="ASR51" s="76"/>
      <c r="ASS51" s="76"/>
      <c r="AST51" s="76"/>
      <c r="ASU51" s="76"/>
      <c r="ASV51" s="76"/>
      <c r="ASW51" s="76"/>
      <c r="ASX51" s="76"/>
      <c r="ASY51" s="76"/>
      <c r="ASZ51" s="76"/>
      <c r="ATA51" s="76"/>
      <c r="ATB51" s="76"/>
      <c r="ATC51" s="76"/>
      <c r="ATD51" s="76"/>
      <c r="ATE51" s="76"/>
      <c r="ATF51" s="76"/>
    </row>
    <row r="52" spans="1:1202" s="75" customFormat="1" ht="41.25" customHeight="1" x14ac:dyDescent="0.25">
      <c r="A52" s="164"/>
      <c r="B52" s="166"/>
      <c r="C52" s="159"/>
      <c r="D52" s="91" t="s">
        <v>231</v>
      </c>
      <c r="E52" s="93">
        <f>J52+I52+H52+G52+F52</f>
        <v>424307473.19</v>
      </c>
      <c r="F52" s="92">
        <f>F22+F35+F48</f>
        <v>91914552.450000003</v>
      </c>
      <c r="G52" s="92">
        <f t="shared" ref="G52:J52" si="21">G22+G35+G48</f>
        <v>88097578.309999987</v>
      </c>
      <c r="H52" s="92">
        <f t="shared" si="21"/>
        <v>60375328.310000002</v>
      </c>
      <c r="I52" s="92">
        <f t="shared" si="21"/>
        <v>61306328.310000002</v>
      </c>
      <c r="J52" s="92">
        <f t="shared" si="21"/>
        <v>122613685.81</v>
      </c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  <c r="JA52" s="76"/>
      <c r="JB52" s="76"/>
      <c r="JC52" s="76"/>
      <c r="JD52" s="76"/>
      <c r="JE52" s="76"/>
      <c r="JF52" s="76"/>
      <c r="JG52" s="76"/>
      <c r="JH52" s="76"/>
      <c r="JI52" s="76"/>
      <c r="JJ52" s="76"/>
      <c r="JK52" s="76"/>
      <c r="JL52" s="76"/>
      <c r="JM52" s="76"/>
      <c r="JN52" s="76"/>
      <c r="JO52" s="76"/>
      <c r="JP52" s="76"/>
      <c r="JQ52" s="76"/>
      <c r="JR52" s="76"/>
      <c r="JS52" s="76"/>
      <c r="JT52" s="76"/>
      <c r="JU52" s="76"/>
      <c r="JV52" s="76"/>
      <c r="JW52" s="76"/>
      <c r="JX52" s="76"/>
      <c r="JY52" s="76"/>
      <c r="JZ52" s="76"/>
      <c r="KA52" s="76"/>
      <c r="KB52" s="76"/>
      <c r="KC52" s="76"/>
      <c r="KD52" s="76"/>
      <c r="KE52" s="76"/>
      <c r="KF52" s="76"/>
      <c r="KG52" s="76"/>
      <c r="KH52" s="76"/>
      <c r="KI52" s="76"/>
      <c r="KJ52" s="76"/>
      <c r="KK52" s="76"/>
      <c r="KL52" s="76"/>
      <c r="KM52" s="76"/>
      <c r="KN52" s="76"/>
      <c r="KO52" s="76"/>
      <c r="KP52" s="76"/>
      <c r="KQ52" s="76"/>
      <c r="KR52" s="76"/>
      <c r="KS52" s="76"/>
      <c r="KT52" s="76"/>
      <c r="KU52" s="76"/>
      <c r="KV52" s="76"/>
      <c r="KW52" s="76"/>
      <c r="KX52" s="76"/>
      <c r="KY52" s="76"/>
      <c r="KZ52" s="76"/>
      <c r="LA52" s="76"/>
      <c r="LB52" s="76"/>
      <c r="LC52" s="76"/>
      <c r="LD52" s="76"/>
      <c r="LE52" s="76"/>
      <c r="LF52" s="76"/>
      <c r="LG52" s="76"/>
      <c r="LH52" s="76"/>
      <c r="LI52" s="76"/>
      <c r="LJ52" s="76"/>
      <c r="LK52" s="76"/>
      <c r="LL52" s="76"/>
      <c r="LM52" s="76"/>
      <c r="LN52" s="76"/>
      <c r="LO52" s="76"/>
      <c r="LP52" s="76"/>
      <c r="LQ52" s="76"/>
      <c r="LR52" s="76"/>
      <c r="LS52" s="76"/>
      <c r="LT52" s="76"/>
      <c r="LU52" s="76"/>
      <c r="LV52" s="76"/>
      <c r="LW52" s="76"/>
      <c r="LX52" s="76"/>
      <c r="LY52" s="76"/>
      <c r="LZ52" s="76"/>
      <c r="MA52" s="76"/>
      <c r="MB52" s="76"/>
      <c r="MC52" s="76"/>
      <c r="MD52" s="76"/>
      <c r="ME52" s="76"/>
      <c r="MF52" s="76"/>
      <c r="MG52" s="76"/>
      <c r="MH52" s="76"/>
      <c r="MI52" s="76"/>
      <c r="MJ52" s="76"/>
      <c r="MK52" s="76"/>
      <c r="ML52" s="76"/>
      <c r="MM52" s="76"/>
      <c r="MN52" s="76"/>
      <c r="MO52" s="76"/>
      <c r="MP52" s="76"/>
      <c r="MQ52" s="76"/>
      <c r="MR52" s="76"/>
      <c r="MS52" s="76"/>
      <c r="MT52" s="76"/>
      <c r="MU52" s="76"/>
      <c r="MV52" s="76"/>
      <c r="MW52" s="76"/>
      <c r="MX52" s="76"/>
      <c r="MY52" s="76"/>
      <c r="MZ52" s="76"/>
      <c r="NA52" s="76"/>
      <c r="NB52" s="76"/>
      <c r="NC52" s="76"/>
      <c r="ND52" s="76"/>
      <c r="NE52" s="76"/>
      <c r="NF52" s="76"/>
      <c r="NG52" s="76"/>
      <c r="NH52" s="76"/>
      <c r="NI52" s="76"/>
      <c r="NJ52" s="76"/>
      <c r="NK52" s="76"/>
      <c r="NL52" s="76"/>
      <c r="NM52" s="76"/>
      <c r="NN52" s="76"/>
      <c r="NO52" s="76"/>
      <c r="NP52" s="76"/>
      <c r="NQ52" s="76"/>
      <c r="NR52" s="76"/>
      <c r="NS52" s="76"/>
      <c r="NT52" s="76"/>
      <c r="NU52" s="76"/>
      <c r="NV52" s="76"/>
      <c r="NW52" s="76"/>
      <c r="NX52" s="76"/>
      <c r="NY52" s="76"/>
      <c r="NZ52" s="76"/>
      <c r="OA52" s="76"/>
      <c r="OB52" s="76"/>
      <c r="OC52" s="76"/>
      <c r="OD52" s="76"/>
      <c r="OE52" s="76"/>
      <c r="OF52" s="76"/>
      <c r="OG52" s="76"/>
      <c r="OH52" s="76"/>
      <c r="OI52" s="76"/>
      <c r="OJ52" s="76"/>
      <c r="OK52" s="76"/>
      <c r="OL52" s="76"/>
      <c r="OM52" s="76"/>
      <c r="ON52" s="76"/>
      <c r="OO52" s="76"/>
      <c r="OP52" s="76"/>
      <c r="OQ52" s="76"/>
      <c r="OR52" s="76"/>
      <c r="OS52" s="76"/>
      <c r="OT52" s="76"/>
      <c r="OU52" s="76"/>
      <c r="OV52" s="76"/>
      <c r="OW52" s="76"/>
      <c r="OX52" s="76"/>
      <c r="OY52" s="76"/>
      <c r="OZ52" s="76"/>
      <c r="PA52" s="76"/>
      <c r="PB52" s="76"/>
      <c r="PC52" s="76"/>
      <c r="PD52" s="76"/>
      <c r="PE52" s="76"/>
      <c r="PF52" s="76"/>
      <c r="PG52" s="76"/>
      <c r="PH52" s="76"/>
      <c r="PI52" s="76"/>
      <c r="PJ52" s="76"/>
      <c r="PK52" s="76"/>
      <c r="PL52" s="76"/>
      <c r="PM52" s="76"/>
      <c r="PN52" s="76"/>
      <c r="PO52" s="76"/>
      <c r="PP52" s="76"/>
      <c r="PQ52" s="76"/>
      <c r="PR52" s="76"/>
      <c r="PS52" s="76"/>
      <c r="PT52" s="76"/>
      <c r="PU52" s="76"/>
      <c r="PV52" s="76"/>
      <c r="PW52" s="76"/>
      <c r="PX52" s="76"/>
      <c r="PY52" s="76"/>
      <c r="PZ52" s="76"/>
      <c r="QA52" s="76"/>
      <c r="QB52" s="76"/>
      <c r="QC52" s="76"/>
      <c r="QD52" s="76"/>
      <c r="QE52" s="76"/>
      <c r="QF52" s="76"/>
      <c r="QG52" s="76"/>
      <c r="QH52" s="76"/>
      <c r="QI52" s="76"/>
      <c r="QJ52" s="76"/>
      <c r="QK52" s="76"/>
      <c r="QL52" s="76"/>
      <c r="QM52" s="76"/>
      <c r="QN52" s="76"/>
      <c r="QO52" s="76"/>
      <c r="QP52" s="76"/>
      <c r="QQ52" s="76"/>
      <c r="QR52" s="76"/>
      <c r="QS52" s="76"/>
      <c r="QT52" s="76"/>
      <c r="QU52" s="76"/>
      <c r="QV52" s="76"/>
      <c r="QW52" s="76"/>
      <c r="QX52" s="76"/>
      <c r="QY52" s="76"/>
      <c r="QZ52" s="76"/>
      <c r="RA52" s="76"/>
      <c r="RB52" s="76"/>
      <c r="RC52" s="76"/>
      <c r="RD52" s="76"/>
      <c r="RE52" s="76"/>
      <c r="RF52" s="76"/>
      <c r="RG52" s="76"/>
      <c r="RH52" s="76"/>
      <c r="RI52" s="76"/>
      <c r="RJ52" s="76"/>
      <c r="RK52" s="76"/>
      <c r="RL52" s="76"/>
      <c r="RM52" s="76"/>
      <c r="RN52" s="76"/>
      <c r="RO52" s="76"/>
      <c r="RP52" s="76"/>
      <c r="RQ52" s="76"/>
      <c r="RR52" s="76"/>
      <c r="RS52" s="76"/>
      <c r="RT52" s="76"/>
      <c r="RU52" s="76"/>
      <c r="RV52" s="76"/>
      <c r="RW52" s="76"/>
      <c r="RX52" s="76"/>
      <c r="RY52" s="76"/>
      <c r="RZ52" s="76"/>
      <c r="SA52" s="76"/>
      <c r="SB52" s="76"/>
      <c r="SC52" s="76"/>
      <c r="SD52" s="76"/>
      <c r="SE52" s="76"/>
      <c r="SF52" s="76"/>
      <c r="SG52" s="76"/>
      <c r="SH52" s="76"/>
      <c r="SI52" s="76"/>
      <c r="SJ52" s="76"/>
      <c r="SK52" s="76"/>
      <c r="SL52" s="76"/>
      <c r="SM52" s="76"/>
      <c r="SN52" s="76"/>
      <c r="SO52" s="76"/>
      <c r="SP52" s="76"/>
      <c r="SQ52" s="76"/>
      <c r="SR52" s="76"/>
      <c r="SS52" s="76"/>
      <c r="ST52" s="76"/>
      <c r="SU52" s="76"/>
      <c r="SV52" s="76"/>
      <c r="SW52" s="76"/>
      <c r="SX52" s="76"/>
      <c r="SY52" s="76"/>
      <c r="SZ52" s="76"/>
      <c r="TA52" s="76"/>
      <c r="TB52" s="76"/>
      <c r="TC52" s="76"/>
      <c r="TD52" s="76"/>
      <c r="TE52" s="76"/>
      <c r="TF52" s="76"/>
      <c r="TG52" s="76"/>
      <c r="TH52" s="76"/>
      <c r="TI52" s="76"/>
      <c r="TJ52" s="76"/>
      <c r="TK52" s="76"/>
      <c r="TL52" s="76"/>
      <c r="TM52" s="76"/>
      <c r="TN52" s="76"/>
      <c r="TO52" s="76"/>
      <c r="TP52" s="76"/>
      <c r="TQ52" s="76"/>
      <c r="TR52" s="76"/>
      <c r="TS52" s="76"/>
      <c r="TT52" s="76"/>
      <c r="TU52" s="76"/>
      <c r="TV52" s="76"/>
      <c r="TW52" s="76"/>
      <c r="TX52" s="76"/>
      <c r="TY52" s="76"/>
      <c r="TZ52" s="76"/>
      <c r="UA52" s="76"/>
      <c r="UB52" s="76"/>
      <c r="UC52" s="76"/>
      <c r="UD52" s="76"/>
      <c r="UE52" s="76"/>
      <c r="UF52" s="76"/>
      <c r="UG52" s="76"/>
      <c r="UH52" s="76"/>
      <c r="UI52" s="76"/>
      <c r="UJ52" s="76"/>
      <c r="UK52" s="76"/>
      <c r="UL52" s="76"/>
      <c r="UM52" s="76"/>
      <c r="UN52" s="76"/>
      <c r="UO52" s="76"/>
      <c r="UP52" s="76"/>
      <c r="UQ52" s="76"/>
      <c r="UR52" s="76"/>
      <c r="US52" s="76"/>
      <c r="UT52" s="76"/>
      <c r="UU52" s="76"/>
      <c r="UV52" s="76"/>
      <c r="UW52" s="76"/>
      <c r="UX52" s="76"/>
      <c r="UY52" s="76"/>
      <c r="UZ52" s="76"/>
      <c r="VA52" s="76"/>
      <c r="VB52" s="76"/>
      <c r="VC52" s="76"/>
      <c r="VD52" s="76"/>
      <c r="VE52" s="76"/>
      <c r="VF52" s="76"/>
      <c r="VG52" s="76"/>
      <c r="VH52" s="76"/>
      <c r="VI52" s="76"/>
      <c r="VJ52" s="76"/>
      <c r="VK52" s="76"/>
      <c r="VL52" s="76"/>
      <c r="VM52" s="76"/>
      <c r="VN52" s="76"/>
      <c r="VO52" s="76"/>
      <c r="VP52" s="76"/>
      <c r="VQ52" s="76"/>
      <c r="VR52" s="76"/>
      <c r="VS52" s="76"/>
      <c r="VT52" s="76"/>
      <c r="VU52" s="76"/>
      <c r="VV52" s="76"/>
      <c r="VW52" s="76"/>
      <c r="VX52" s="76"/>
      <c r="VY52" s="76"/>
      <c r="VZ52" s="76"/>
      <c r="WA52" s="76"/>
      <c r="WB52" s="76"/>
      <c r="WC52" s="76"/>
      <c r="WD52" s="76"/>
      <c r="WE52" s="76"/>
      <c r="WF52" s="76"/>
      <c r="WG52" s="76"/>
      <c r="WH52" s="76"/>
      <c r="WI52" s="76"/>
      <c r="WJ52" s="76"/>
      <c r="WK52" s="76"/>
      <c r="WL52" s="76"/>
      <c r="WM52" s="76"/>
      <c r="WN52" s="76"/>
      <c r="WO52" s="76"/>
      <c r="WP52" s="76"/>
      <c r="WQ52" s="76"/>
      <c r="WR52" s="76"/>
      <c r="WS52" s="76"/>
      <c r="WT52" s="76"/>
      <c r="WU52" s="76"/>
      <c r="WV52" s="76"/>
      <c r="WW52" s="76"/>
      <c r="WX52" s="76"/>
      <c r="WY52" s="76"/>
      <c r="WZ52" s="76"/>
      <c r="XA52" s="76"/>
      <c r="XB52" s="76"/>
      <c r="XC52" s="76"/>
      <c r="XD52" s="76"/>
      <c r="XE52" s="76"/>
      <c r="XF52" s="76"/>
      <c r="XG52" s="76"/>
      <c r="XH52" s="76"/>
      <c r="XI52" s="76"/>
      <c r="XJ52" s="76"/>
      <c r="XK52" s="76"/>
      <c r="XL52" s="76"/>
      <c r="XM52" s="76"/>
      <c r="XN52" s="76"/>
      <c r="XO52" s="76"/>
      <c r="XP52" s="76"/>
      <c r="XQ52" s="76"/>
      <c r="XR52" s="76"/>
      <c r="XS52" s="76"/>
      <c r="XT52" s="76"/>
      <c r="XU52" s="76"/>
      <c r="XV52" s="76"/>
      <c r="XW52" s="76"/>
      <c r="XX52" s="76"/>
      <c r="XY52" s="76"/>
      <c r="XZ52" s="76"/>
      <c r="YA52" s="76"/>
      <c r="YB52" s="76"/>
      <c r="YC52" s="76"/>
      <c r="YD52" s="76"/>
      <c r="YE52" s="76"/>
      <c r="YF52" s="76"/>
      <c r="YG52" s="76"/>
      <c r="YH52" s="76"/>
      <c r="YI52" s="76"/>
      <c r="YJ52" s="76"/>
      <c r="YK52" s="76"/>
      <c r="YL52" s="76"/>
      <c r="YM52" s="76"/>
      <c r="YN52" s="76"/>
      <c r="YO52" s="76"/>
      <c r="YP52" s="76"/>
      <c r="YQ52" s="76"/>
      <c r="YR52" s="76"/>
      <c r="YS52" s="76"/>
      <c r="YT52" s="76"/>
      <c r="YU52" s="76"/>
      <c r="YV52" s="76"/>
      <c r="YW52" s="76"/>
      <c r="YX52" s="76"/>
      <c r="YY52" s="76"/>
      <c r="YZ52" s="76"/>
      <c r="ZA52" s="76"/>
      <c r="ZB52" s="76"/>
      <c r="ZC52" s="76"/>
      <c r="ZD52" s="76"/>
      <c r="ZE52" s="76"/>
      <c r="ZF52" s="76"/>
      <c r="ZG52" s="76"/>
      <c r="ZH52" s="76"/>
      <c r="ZI52" s="76"/>
      <c r="ZJ52" s="76"/>
      <c r="ZK52" s="76"/>
      <c r="ZL52" s="76"/>
      <c r="ZM52" s="76"/>
      <c r="ZN52" s="76"/>
      <c r="ZO52" s="76"/>
      <c r="ZP52" s="76"/>
      <c r="ZQ52" s="76"/>
      <c r="ZR52" s="76"/>
      <c r="ZS52" s="76"/>
      <c r="ZT52" s="76"/>
      <c r="ZU52" s="76"/>
      <c r="ZV52" s="76"/>
      <c r="ZW52" s="76"/>
      <c r="ZX52" s="76"/>
      <c r="ZY52" s="76"/>
      <c r="ZZ52" s="76"/>
      <c r="AAA52" s="76"/>
      <c r="AAB52" s="76"/>
      <c r="AAC52" s="76"/>
      <c r="AAD52" s="76"/>
      <c r="AAE52" s="76"/>
      <c r="AAF52" s="76"/>
      <c r="AAG52" s="76"/>
      <c r="AAH52" s="76"/>
      <c r="AAI52" s="76"/>
      <c r="AAJ52" s="76"/>
      <c r="AAK52" s="76"/>
      <c r="AAL52" s="76"/>
      <c r="AAM52" s="76"/>
      <c r="AAN52" s="76"/>
      <c r="AAO52" s="76"/>
      <c r="AAP52" s="76"/>
      <c r="AAQ52" s="76"/>
      <c r="AAR52" s="76"/>
      <c r="AAS52" s="76"/>
      <c r="AAT52" s="76"/>
      <c r="AAU52" s="76"/>
      <c r="AAV52" s="76"/>
      <c r="AAW52" s="76"/>
      <c r="AAX52" s="76"/>
      <c r="AAY52" s="76"/>
      <c r="AAZ52" s="76"/>
      <c r="ABA52" s="76"/>
      <c r="ABB52" s="76"/>
      <c r="ABC52" s="76"/>
      <c r="ABD52" s="76"/>
      <c r="ABE52" s="76"/>
      <c r="ABF52" s="76"/>
      <c r="ABG52" s="76"/>
      <c r="ABH52" s="76"/>
      <c r="ABI52" s="76"/>
      <c r="ABJ52" s="76"/>
      <c r="ABK52" s="76"/>
      <c r="ABL52" s="76"/>
      <c r="ABM52" s="76"/>
      <c r="ABN52" s="76"/>
      <c r="ABO52" s="76"/>
      <c r="ABP52" s="76"/>
      <c r="ABQ52" s="76"/>
      <c r="ABR52" s="76"/>
      <c r="ABS52" s="76"/>
      <c r="ABT52" s="76"/>
      <c r="ABU52" s="76"/>
      <c r="ABV52" s="76"/>
      <c r="ABW52" s="76"/>
      <c r="ABX52" s="76"/>
      <c r="ABY52" s="76"/>
      <c r="ABZ52" s="76"/>
      <c r="ACA52" s="76"/>
      <c r="ACB52" s="76"/>
      <c r="ACC52" s="76"/>
      <c r="ACD52" s="76"/>
      <c r="ACE52" s="76"/>
      <c r="ACF52" s="76"/>
      <c r="ACG52" s="76"/>
      <c r="ACH52" s="76"/>
      <c r="ACI52" s="76"/>
      <c r="ACJ52" s="76"/>
      <c r="ACK52" s="76"/>
      <c r="ACL52" s="76"/>
      <c r="ACM52" s="76"/>
      <c r="ACN52" s="76"/>
      <c r="ACO52" s="76"/>
      <c r="ACP52" s="76"/>
      <c r="ACQ52" s="76"/>
      <c r="ACR52" s="76"/>
      <c r="ACS52" s="76"/>
      <c r="ACT52" s="76"/>
      <c r="ACU52" s="76"/>
      <c r="ACV52" s="76"/>
      <c r="ACW52" s="76"/>
      <c r="ACX52" s="76"/>
      <c r="ACY52" s="76"/>
      <c r="ACZ52" s="76"/>
      <c r="ADA52" s="76"/>
      <c r="ADB52" s="76"/>
      <c r="ADC52" s="76"/>
      <c r="ADD52" s="76"/>
      <c r="ADE52" s="76"/>
      <c r="ADF52" s="76"/>
      <c r="ADG52" s="76"/>
      <c r="ADH52" s="76"/>
      <c r="ADI52" s="76"/>
      <c r="ADJ52" s="76"/>
      <c r="ADK52" s="76"/>
      <c r="ADL52" s="76"/>
      <c r="ADM52" s="76"/>
      <c r="ADN52" s="76"/>
      <c r="ADO52" s="76"/>
      <c r="ADP52" s="76"/>
      <c r="ADQ52" s="76"/>
      <c r="ADR52" s="76"/>
      <c r="ADS52" s="76"/>
      <c r="ADT52" s="76"/>
      <c r="ADU52" s="76"/>
      <c r="ADV52" s="76"/>
      <c r="ADW52" s="76"/>
      <c r="ADX52" s="76"/>
      <c r="ADY52" s="76"/>
      <c r="ADZ52" s="76"/>
      <c r="AEA52" s="76"/>
      <c r="AEB52" s="76"/>
      <c r="AEC52" s="76"/>
      <c r="AED52" s="76"/>
      <c r="AEE52" s="76"/>
      <c r="AEF52" s="76"/>
      <c r="AEG52" s="76"/>
      <c r="AEH52" s="76"/>
      <c r="AEI52" s="76"/>
      <c r="AEJ52" s="76"/>
      <c r="AEK52" s="76"/>
      <c r="AEL52" s="76"/>
      <c r="AEM52" s="76"/>
      <c r="AEN52" s="76"/>
      <c r="AEO52" s="76"/>
      <c r="AEP52" s="76"/>
      <c r="AEQ52" s="76"/>
      <c r="AER52" s="76"/>
      <c r="AES52" s="76"/>
      <c r="AET52" s="76"/>
      <c r="AEU52" s="76"/>
      <c r="AEV52" s="76"/>
      <c r="AEW52" s="76"/>
      <c r="AEX52" s="76"/>
      <c r="AEY52" s="76"/>
      <c r="AEZ52" s="76"/>
      <c r="AFA52" s="76"/>
      <c r="AFB52" s="76"/>
      <c r="AFC52" s="76"/>
      <c r="AFD52" s="76"/>
      <c r="AFE52" s="76"/>
      <c r="AFF52" s="76"/>
      <c r="AFG52" s="76"/>
      <c r="AFH52" s="76"/>
      <c r="AFI52" s="76"/>
      <c r="AFJ52" s="76"/>
      <c r="AFK52" s="76"/>
      <c r="AFL52" s="76"/>
      <c r="AFM52" s="76"/>
      <c r="AFN52" s="76"/>
      <c r="AFO52" s="76"/>
      <c r="AFP52" s="76"/>
      <c r="AFQ52" s="76"/>
      <c r="AFR52" s="76"/>
      <c r="AFS52" s="76"/>
      <c r="AFT52" s="76"/>
      <c r="AFU52" s="76"/>
      <c r="AFV52" s="76"/>
      <c r="AFW52" s="76"/>
      <c r="AFX52" s="76"/>
      <c r="AFY52" s="76"/>
      <c r="AFZ52" s="76"/>
      <c r="AGA52" s="76"/>
      <c r="AGB52" s="76"/>
      <c r="AGC52" s="76"/>
      <c r="AGD52" s="76"/>
      <c r="AGE52" s="76"/>
      <c r="AGF52" s="76"/>
      <c r="AGG52" s="76"/>
      <c r="AGH52" s="76"/>
      <c r="AGI52" s="76"/>
      <c r="AGJ52" s="76"/>
      <c r="AGK52" s="76"/>
      <c r="AGL52" s="76"/>
      <c r="AGM52" s="76"/>
      <c r="AGN52" s="76"/>
      <c r="AGO52" s="76"/>
      <c r="AGP52" s="76"/>
      <c r="AGQ52" s="76"/>
      <c r="AGR52" s="76"/>
      <c r="AGS52" s="76"/>
      <c r="AGT52" s="76"/>
      <c r="AGU52" s="76"/>
      <c r="AGV52" s="76"/>
      <c r="AGW52" s="76"/>
      <c r="AGX52" s="76"/>
      <c r="AGY52" s="76"/>
      <c r="AGZ52" s="76"/>
      <c r="AHA52" s="76"/>
      <c r="AHB52" s="76"/>
      <c r="AHC52" s="76"/>
      <c r="AHD52" s="76"/>
      <c r="AHE52" s="76"/>
      <c r="AHF52" s="76"/>
      <c r="AHG52" s="76"/>
      <c r="AHH52" s="76"/>
      <c r="AHI52" s="76"/>
      <c r="AHJ52" s="76"/>
      <c r="AHK52" s="76"/>
      <c r="AHL52" s="76"/>
      <c r="AHM52" s="76"/>
      <c r="AHN52" s="76"/>
      <c r="AHO52" s="76"/>
      <c r="AHP52" s="76"/>
      <c r="AHQ52" s="76"/>
      <c r="AHR52" s="76"/>
      <c r="AHS52" s="76"/>
      <c r="AHT52" s="76"/>
      <c r="AHU52" s="76"/>
      <c r="AHV52" s="76"/>
      <c r="AHW52" s="76"/>
      <c r="AHX52" s="76"/>
      <c r="AHY52" s="76"/>
      <c r="AHZ52" s="76"/>
      <c r="AIA52" s="76"/>
      <c r="AIB52" s="76"/>
      <c r="AIC52" s="76"/>
      <c r="AID52" s="76"/>
      <c r="AIE52" s="76"/>
      <c r="AIF52" s="76"/>
      <c r="AIG52" s="76"/>
      <c r="AIH52" s="76"/>
      <c r="AII52" s="76"/>
      <c r="AIJ52" s="76"/>
      <c r="AIK52" s="76"/>
      <c r="AIL52" s="76"/>
      <c r="AIM52" s="76"/>
      <c r="AIN52" s="76"/>
      <c r="AIO52" s="76"/>
      <c r="AIP52" s="76"/>
      <c r="AIQ52" s="76"/>
      <c r="AIR52" s="76"/>
      <c r="AIS52" s="76"/>
      <c r="AIT52" s="76"/>
      <c r="AIU52" s="76"/>
      <c r="AIV52" s="76"/>
      <c r="AIW52" s="76"/>
      <c r="AIX52" s="76"/>
      <c r="AIY52" s="76"/>
      <c r="AIZ52" s="76"/>
      <c r="AJA52" s="76"/>
      <c r="AJB52" s="76"/>
      <c r="AJC52" s="76"/>
      <c r="AJD52" s="76"/>
      <c r="AJE52" s="76"/>
      <c r="AJF52" s="76"/>
      <c r="AJG52" s="76"/>
      <c r="AJH52" s="76"/>
      <c r="AJI52" s="76"/>
      <c r="AJJ52" s="76"/>
      <c r="AJK52" s="76"/>
      <c r="AJL52" s="76"/>
      <c r="AJM52" s="76"/>
      <c r="AJN52" s="76"/>
      <c r="AJO52" s="76"/>
      <c r="AJP52" s="76"/>
      <c r="AJQ52" s="76"/>
      <c r="AJR52" s="76"/>
      <c r="AJS52" s="76"/>
      <c r="AJT52" s="76"/>
      <c r="AJU52" s="76"/>
      <c r="AJV52" s="76"/>
      <c r="AJW52" s="76"/>
      <c r="AJX52" s="76"/>
      <c r="AJY52" s="76"/>
      <c r="AJZ52" s="76"/>
      <c r="AKA52" s="76"/>
      <c r="AKB52" s="76"/>
      <c r="AKC52" s="76"/>
      <c r="AKD52" s="76"/>
      <c r="AKE52" s="76"/>
      <c r="AKF52" s="76"/>
      <c r="AKG52" s="76"/>
      <c r="AKH52" s="76"/>
      <c r="AKI52" s="76"/>
      <c r="AKJ52" s="76"/>
      <c r="AKK52" s="76"/>
      <c r="AKL52" s="76"/>
      <c r="AKM52" s="76"/>
      <c r="AKN52" s="76"/>
      <c r="AKO52" s="76"/>
      <c r="AKP52" s="76"/>
      <c r="AKQ52" s="76"/>
      <c r="AKR52" s="76"/>
      <c r="AKS52" s="76"/>
      <c r="AKT52" s="76"/>
      <c r="AKU52" s="76"/>
      <c r="AKV52" s="76"/>
      <c r="AKW52" s="76"/>
      <c r="AKX52" s="76"/>
      <c r="AKY52" s="76"/>
      <c r="AKZ52" s="76"/>
      <c r="ALA52" s="76"/>
      <c r="ALB52" s="76"/>
      <c r="ALC52" s="76"/>
      <c r="ALD52" s="76"/>
      <c r="ALE52" s="76"/>
      <c r="ALF52" s="76"/>
      <c r="ALG52" s="76"/>
      <c r="ALH52" s="76"/>
      <c r="ALI52" s="76"/>
      <c r="ALJ52" s="76"/>
      <c r="ALK52" s="76"/>
      <c r="ALL52" s="76"/>
      <c r="ALM52" s="76"/>
      <c r="ALN52" s="76"/>
      <c r="ALO52" s="76"/>
      <c r="ALP52" s="76"/>
      <c r="ALQ52" s="76"/>
      <c r="ALR52" s="76"/>
      <c r="ALS52" s="76"/>
      <c r="ALT52" s="76"/>
      <c r="ALU52" s="76"/>
      <c r="ALV52" s="76"/>
      <c r="ALW52" s="76"/>
      <c r="ALX52" s="76"/>
      <c r="ALY52" s="76"/>
      <c r="ALZ52" s="76"/>
      <c r="AMA52" s="76"/>
      <c r="AMB52" s="76"/>
      <c r="AMC52" s="76"/>
      <c r="AMD52" s="76"/>
      <c r="AME52" s="76"/>
      <c r="AMF52" s="76"/>
      <c r="AMG52" s="76"/>
      <c r="AMH52" s="76"/>
      <c r="AMI52" s="76"/>
      <c r="AMJ52" s="76"/>
      <c r="AMK52" s="76"/>
      <c r="AML52" s="76"/>
      <c r="AMM52" s="76"/>
      <c r="AMN52" s="76"/>
      <c r="AMO52" s="76"/>
      <c r="AMP52" s="76"/>
      <c r="AMQ52" s="76"/>
      <c r="AMR52" s="76"/>
      <c r="AMS52" s="76"/>
      <c r="AMT52" s="76"/>
      <c r="AMU52" s="76"/>
      <c r="AMV52" s="76"/>
      <c r="AMW52" s="76"/>
      <c r="AMX52" s="76"/>
      <c r="AMY52" s="76"/>
      <c r="AMZ52" s="76"/>
      <c r="ANA52" s="76"/>
      <c r="ANB52" s="76"/>
      <c r="ANC52" s="76"/>
      <c r="AND52" s="76"/>
      <c r="ANE52" s="76"/>
      <c r="ANF52" s="76"/>
      <c r="ANG52" s="76"/>
      <c r="ANH52" s="76"/>
      <c r="ANI52" s="76"/>
      <c r="ANJ52" s="76"/>
      <c r="ANK52" s="76"/>
      <c r="ANL52" s="76"/>
      <c r="ANM52" s="76"/>
      <c r="ANN52" s="76"/>
      <c r="ANO52" s="76"/>
      <c r="ANP52" s="76"/>
      <c r="ANQ52" s="76"/>
      <c r="ANR52" s="76"/>
      <c r="ANS52" s="76"/>
      <c r="ANT52" s="76"/>
      <c r="ANU52" s="76"/>
      <c r="ANV52" s="76"/>
      <c r="ANW52" s="76"/>
      <c r="ANX52" s="76"/>
      <c r="ANY52" s="76"/>
      <c r="ANZ52" s="76"/>
      <c r="AOA52" s="76"/>
      <c r="AOB52" s="76"/>
      <c r="AOC52" s="76"/>
      <c r="AOD52" s="76"/>
      <c r="AOE52" s="76"/>
      <c r="AOF52" s="76"/>
      <c r="AOG52" s="76"/>
      <c r="AOH52" s="76"/>
      <c r="AOI52" s="76"/>
      <c r="AOJ52" s="76"/>
      <c r="AOK52" s="76"/>
      <c r="AOL52" s="76"/>
      <c r="AOM52" s="76"/>
      <c r="AON52" s="76"/>
      <c r="AOO52" s="76"/>
      <c r="AOP52" s="76"/>
      <c r="AOQ52" s="76"/>
      <c r="AOR52" s="76"/>
      <c r="AOS52" s="76"/>
      <c r="AOT52" s="76"/>
      <c r="AOU52" s="76"/>
      <c r="AOV52" s="76"/>
      <c r="AOW52" s="76"/>
      <c r="AOX52" s="76"/>
      <c r="AOY52" s="76"/>
      <c r="AOZ52" s="76"/>
      <c r="APA52" s="76"/>
      <c r="APB52" s="76"/>
      <c r="APC52" s="76"/>
      <c r="APD52" s="76"/>
      <c r="APE52" s="76"/>
      <c r="APF52" s="76"/>
      <c r="APG52" s="76"/>
      <c r="APH52" s="76"/>
      <c r="API52" s="76"/>
      <c r="APJ52" s="76"/>
      <c r="APK52" s="76"/>
      <c r="APL52" s="76"/>
      <c r="APM52" s="76"/>
      <c r="APN52" s="76"/>
      <c r="APO52" s="76"/>
      <c r="APP52" s="76"/>
      <c r="APQ52" s="76"/>
      <c r="APR52" s="76"/>
      <c r="APS52" s="76"/>
      <c r="APT52" s="76"/>
      <c r="APU52" s="76"/>
      <c r="APV52" s="76"/>
      <c r="APW52" s="76"/>
      <c r="APX52" s="76"/>
      <c r="APY52" s="76"/>
      <c r="APZ52" s="76"/>
      <c r="AQA52" s="76"/>
      <c r="AQB52" s="76"/>
      <c r="AQC52" s="76"/>
      <c r="AQD52" s="76"/>
      <c r="AQE52" s="76"/>
      <c r="AQF52" s="76"/>
      <c r="AQG52" s="76"/>
      <c r="AQH52" s="76"/>
      <c r="AQI52" s="76"/>
      <c r="AQJ52" s="76"/>
      <c r="AQK52" s="76"/>
      <c r="AQL52" s="76"/>
      <c r="AQM52" s="76"/>
      <c r="AQN52" s="76"/>
      <c r="AQO52" s="76"/>
      <c r="AQP52" s="76"/>
      <c r="AQQ52" s="76"/>
      <c r="AQR52" s="76"/>
      <c r="AQS52" s="76"/>
      <c r="AQT52" s="76"/>
      <c r="AQU52" s="76"/>
      <c r="AQV52" s="76"/>
      <c r="AQW52" s="76"/>
      <c r="AQX52" s="76"/>
      <c r="AQY52" s="76"/>
      <c r="AQZ52" s="76"/>
      <c r="ARA52" s="76"/>
      <c r="ARB52" s="76"/>
      <c r="ARC52" s="76"/>
      <c r="ARD52" s="76"/>
      <c r="ARE52" s="76"/>
      <c r="ARF52" s="76"/>
      <c r="ARG52" s="76"/>
      <c r="ARH52" s="76"/>
      <c r="ARI52" s="76"/>
      <c r="ARJ52" s="76"/>
      <c r="ARK52" s="76"/>
      <c r="ARL52" s="76"/>
      <c r="ARM52" s="76"/>
      <c r="ARN52" s="76"/>
      <c r="ARO52" s="76"/>
      <c r="ARP52" s="76"/>
      <c r="ARQ52" s="76"/>
      <c r="ARR52" s="76"/>
      <c r="ARS52" s="76"/>
      <c r="ART52" s="76"/>
      <c r="ARU52" s="76"/>
      <c r="ARV52" s="76"/>
      <c r="ARW52" s="76"/>
      <c r="ARX52" s="76"/>
      <c r="ARY52" s="76"/>
      <c r="ARZ52" s="76"/>
      <c r="ASA52" s="76"/>
      <c r="ASB52" s="76"/>
      <c r="ASC52" s="76"/>
      <c r="ASD52" s="76"/>
      <c r="ASE52" s="76"/>
      <c r="ASF52" s="76"/>
      <c r="ASG52" s="76"/>
      <c r="ASH52" s="76"/>
      <c r="ASI52" s="76"/>
      <c r="ASJ52" s="76"/>
      <c r="ASK52" s="76"/>
      <c r="ASL52" s="76"/>
      <c r="ASM52" s="76"/>
      <c r="ASN52" s="76"/>
      <c r="ASO52" s="76"/>
      <c r="ASP52" s="76"/>
      <c r="ASQ52" s="76"/>
      <c r="ASR52" s="76"/>
      <c r="ASS52" s="76"/>
      <c r="AST52" s="76"/>
      <c r="ASU52" s="76"/>
      <c r="ASV52" s="76"/>
      <c r="ASW52" s="76"/>
      <c r="ASX52" s="76"/>
      <c r="ASY52" s="76"/>
      <c r="ASZ52" s="76"/>
      <c r="ATA52" s="76"/>
      <c r="ATB52" s="76"/>
      <c r="ATC52" s="76"/>
      <c r="ATD52" s="76"/>
      <c r="ATE52" s="76"/>
      <c r="ATF52" s="76"/>
    </row>
    <row r="53" spans="1:1202" s="75" customFormat="1" ht="51.75" customHeight="1" x14ac:dyDescent="0.25">
      <c r="A53" s="164"/>
      <c r="B53" s="166"/>
      <c r="C53" s="159"/>
      <c r="D53" s="95" t="s">
        <v>241</v>
      </c>
      <c r="E53" s="96">
        <f>J53+I53+H53+G53+F53</f>
        <v>0</v>
      </c>
      <c r="F53" s="97">
        <f>F23+F36+F49</f>
        <v>0</v>
      </c>
      <c r="G53" s="97">
        <f t="shared" ref="G53:J53" si="22">G23+G36+G49</f>
        <v>0</v>
      </c>
      <c r="H53" s="97">
        <f t="shared" si="22"/>
        <v>0</v>
      </c>
      <c r="I53" s="97">
        <f t="shared" si="22"/>
        <v>0</v>
      </c>
      <c r="J53" s="97">
        <f t="shared" si="22"/>
        <v>0</v>
      </c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  <c r="GT53" s="76"/>
      <c r="GU53" s="76"/>
      <c r="GV53" s="76"/>
      <c r="GW53" s="76"/>
      <c r="GX53" s="76"/>
      <c r="GY53" s="76"/>
      <c r="GZ53" s="76"/>
      <c r="HA53" s="76"/>
      <c r="HB53" s="76"/>
      <c r="HC53" s="76"/>
      <c r="HD53" s="76"/>
      <c r="HE53" s="76"/>
      <c r="HF53" s="76"/>
      <c r="HG53" s="76"/>
      <c r="HH53" s="76"/>
      <c r="HI53" s="76"/>
      <c r="HJ53" s="76"/>
      <c r="HK53" s="76"/>
      <c r="HL53" s="76"/>
      <c r="HM53" s="76"/>
      <c r="HN53" s="76"/>
      <c r="HO53" s="76"/>
      <c r="HP53" s="76"/>
      <c r="HQ53" s="76"/>
      <c r="HR53" s="76"/>
      <c r="HS53" s="76"/>
      <c r="HT53" s="76"/>
      <c r="HU53" s="76"/>
      <c r="HV53" s="76"/>
      <c r="HW53" s="76"/>
      <c r="HX53" s="76"/>
      <c r="HY53" s="76"/>
      <c r="HZ53" s="76"/>
      <c r="IA53" s="76"/>
      <c r="IB53" s="76"/>
      <c r="IC53" s="76"/>
      <c r="ID53" s="76"/>
      <c r="IE53" s="76"/>
      <c r="IF53" s="76"/>
      <c r="IG53" s="76"/>
      <c r="IH53" s="76"/>
      <c r="II53" s="76"/>
      <c r="IJ53" s="76"/>
      <c r="IK53" s="76"/>
      <c r="IL53" s="76"/>
      <c r="IM53" s="76"/>
      <c r="IN53" s="76"/>
      <c r="IO53" s="76"/>
      <c r="IP53" s="76"/>
      <c r="IQ53" s="76"/>
      <c r="IR53" s="76"/>
      <c r="IS53" s="76"/>
      <c r="IT53" s="76"/>
      <c r="IU53" s="76"/>
      <c r="IV53" s="76"/>
      <c r="IW53" s="76"/>
      <c r="IX53" s="76"/>
      <c r="IY53" s="76"/>
      <c r="IZ53" s="76"/>
      <c r="JA53" s="76"/>
      <c r="JB53" s="76"/>
      <c r="JC53" s="76"/>
      <c r="JD53" s="76"/>
      <c r="JE53" s="76"/>
      <c r="JF53" s="76"/>
      <c r="JG53" s="76"/>
      <c r="JH53" s="76"/>
      <c r="JI53" s="76"/>
      <c r="JJ53" s="76"/>
      <c r="JK53" s="76"/>
      <c r="JL53" s="76"/>
      <c r="JM53" s="76"/>
      <c r="JN53" s="76"/>
      <c r="JO53" s="76"/>
      <c r="JP53" s="76"/>
      <c r="JQ53" s="76"/>
      <c r="JR53" s="76"/>
      <c r="JS53" s="76"/>
      <c r="JT53" s="76"/>
      <c r="JU53" s="76"/>
      <c r="JV53" s="76"/>
      <c r="JW53" s="76"/>
      <c r="JX53" s="76"/>
      <c r="JY53" s="76"/>
      <c r="JZ53" s="76"/>
      <c r="KA53" s="76"/>
      <c r="KB53" s="76"/>
      <c r="KC53" s="76"/>
      <c r="KD53" s="76"/>
      <c r="KE53" s="76"/>
      <c r="KF53" s="76"/>
      <c r="KG53" s="76"/>
      <c r="KH53" s="76"/>
      <c r="KI53" s="76"/>
      <c r="KJ53" s="76"/>
      <c r="KK53" s="76"/>
      <c r="KL53" s="76"/>
      <c r="KM53" s="76"/>
      <c r="KN53" s="76"/>
      <c r="KO53" s="76"/>
      <c r="KP53" s="76"/>
      <c r="KQ53" s="76"/>
      <c r="KR53" s="76"/>
      <c r="KS53" s="76"/>
      <c r="KT53" s="76"/>
      <c r="KU53" s="76"/>
      <c r="KV53" s="76"/>
      <c r="KW53" s="76"/>
      <c r="KX53" s="76"/>
      <c r="KY53" s="76"/>
      <c r="KZ53" s="76"/>
      <c r="LA53" s="76"/>
      <c r="LB53" s="76"/>
      <c r="LC53" s="76"/>
      <c r="LD53" s="76"/>
      <c r="LE53" s="76"/>
      <c r="LF53" s="76"/>
      <c r="LG53" s="76"/>
      <c r="LH53" s="76"/>
      <c r="LI53" s="76"/>
      <c r="LJ53" s="76"/>
      <c r="LK53" s="76"/>
      <c r="LL53" s="76"/>
      <c r="LM53" s="76"/>
      <c r="LN53" s="76"/>
      <c r="LO53" s="76"/>
      <c r="LP53" s="76"/>
      <c r="LQ53" s="76"/>
      <c r="LR53" s="76"/>
      <c r="LS53" s="76"/>
      <c r="LT53" s="76"/>
      <c r="LU53" s="76"/>
      <c r="LV53" s="76"/>
      <c r="LW53" s="76"/>
      <c r="LX53" s="76"/>
      <c r="LY53" s="76"/>
      <c r="LZ53" s="76"/>
      <c r="MA53" s="76"/>
      <c r="MB53" s="76"/>
      <c r="MC53" s="76"/>
      <c r="MD53" s="76"/>
      <c r="ME53" s="76"/>
      <c r="MF53" s="76"/>
      <c r="MG53" s="76"/>
      <c r="MH53" s="76"/>
      <c r="MI53" s="76"/>
      <c r="MJ53" s="76"/>
      <c r="MK53" s="76"/>
      <c r="ML53" s="76"/>
      <c r="MM53" s="76"/>
      <c r="MN53" s="76"/>
      <c r="MO53" s="76"/>
      <c r="MP53" s="76"/>
      <c r="MQ53" s="76"/>
      <c r="MR53" s="76"/>
      <c r="MS53" s="76"/>
      <c r="MT53" s="76"/>
      <c r="MU53" s="76"/>
      <c r="MV53" s="76"/>
      <c r="MW53" s="76"/>
      <c r="MX53" s="76"/>
      <c r="MY53" s="76"/>
      <c r="MZ53" s="76"/>
      <c r="NA53" s="76"/>
      <c r="NB53" s="76"/>
      <c r="NC53" s="76"/>
      <c r="ND53" s="76"/>
      <c r="NE53" s="76"/>
      <c r="NF53" s="76"/>
      <c r="NG53" s="76"/>
      <c r="NH53" s="76"/>
      <c r="NI53" s="76"/>
      <c r="NJ53" s="76"/>
      <c r="NK53" s="76"/>
      <c r="NL53" s="76"/>
      <c r="NM53" s="76"/>
      <c r="NN53" s="76"/>
      <c r="NO53" s="76"/>
      <c r="NP53" s="76"/>
      <c r="NQ53" s="76"/>
      <c r="NR53" s="76"/>
      <c r="NS53" s="76"/>
      <c r="NT53" s="76"/>
      <c r="NU53" s="76"/>
      <c r="NV53" s="76"/>
      <c r="NW53" s="76"/>
      <c r="NX53" s="76"/>
      <c r="NY53" s="76"/>
      <c r="NZ53" s="76"/>
      <c r="OA53" s="76"/>
      <c r="OB53" s="76"/>
      <c r="OC53" s="76"/>
      <c r="OD53" s="76"/>
      <c r="OE53" s="76"/>
      <c r="OF53" s="76"/>
      <c r="OG53" s="76"/>
      <c r="OH53" s="76"/>
      <c r="OI53" s="76"/>
      <c r="OJ53" s="76"/>
      <c r="OK53" s="76"/>
      <c r="OL53" s="76"/>
      <c r="OM53" s="76"/>
      <c r="ON53" s="76"/>
      <c r="OO53" s="76"/>
      <c r="OP53" s="76"/>
      <c r="OQ53" s="76"/>
      <c r="OR53" s="76"/>
      <c r="OS53" s="76"/>
      <c r="OT53" s="76"/>
      <c r="OU53" s="76"/>
      <c r="OV53" s="76"/>
      <c r="OW53" s="76"/>
      <c r="OX53" s="76"/>
      <c r="OY53" s="76"/>
      <c r="OZ53" s="76"/>
      <c r="PA53" s="76"/>
      <c r="PB53" s="76"/>
      <c r="PC53" s="76"/>
      <c r="PD53" s="76"/>
      <c r="PE53" s="76"/>
      <c r="PF53" s="76"/>
      <c r="PG53" s="76"/>
      <c r="PH53" s="76"/>
      <c r="PI53" s="76"/>
      <c r="PJ53" s="76"/>
      <c r="PK53" s="76"/>
      <c r="PL53" s="76"/>
      <c r="PM53" s="76"/>
      <c r="PN53" s="76"/>
      <c r="PO53" s="76"/>
      <c r="PP53" s="76"/>
      <c r="PQ53" s="76"/>
      <c r="PR53" s="76"/>
      <c r="PS53" s="76"/>
      <c r="PT53" s="76"/>
      <c r="PU53" s="76"/>
      <c r="PV53" s="76"/>
      <c r="PW53" s="76"/>
      <c r="PX53" s="76"/>
      <c r="PY53" s="76"/>
      <c r="PZ53" s="76"/>
      <c r="QA53" s="76"/>
      <c r="QB53" s="76"/>
      <c r="QC53" s="76"/>
      <c r="QD53" s="76"/>
      <c r="QE53" s="76"/>
      <c r="QF53" s="76"/>
      <c r="QG53" s="76"/>
      <c r="QH53" s="76"/>
      <c r="QI53" s="76"/>
      <c r="QJ53" s="76"/>
      <c r="QK53" s="76"/>
      <c r="QL53" s="76"/>
      <c r="QM53" s="76"/>
      <c r="QN53" s="76"/>
      <c r="QO53" s="76"/>
      <c r="QP53" s="76"/>
      <c r="QQ53" s="76"/>
      <c r="QR53" s="76"/>
      <c r="QS53" s="76"/>
      <c r="QT53" s="76"/>
      <c r="QU53" s="76"/>
      <c r="QV53" s="76"/>
      <c r="QW53" s="76"/>
      <c r="QX53" s="76"/>
      <c r="QY53" s="76"/>
      <c r="QZ53" s="76"/>
      <c r="RA53" s="76"/>
      <c r="RB53" s="76"/>
      <c r="RC53" s="76"/>
      <c r="RD53" s="76"/>
      <c r="RE53" s="76"/>
      <c r="RF53" s="76"/>
      <c r="RG53" s="76"/>
      <c r="RH53" s="76"/>
      <c r="RI53" s="76"/>
      <c r="RJ53" s="76"/>
      <c r="RK53" s="76"/>
      <c r="RL53" s="76"/>
      <c r="RM53" s="76"/>
      <c r="RN53" s="76"/>
      <c r="RO53" s="76"/>
      <c r="RP53" s="76"/>
      <c r="RQ53" s="76"/>
      <c r="RR53" s="76"/>
      <c r="RS53" s="76"/>
      <c r="RT53" s="76"/>
      <c r="RU53" s="76"/>
      <c r="RV53" s="76"/>
      <c r="RW53" s="76"/>
      <c r="RX53" s="76"/>
      <c r="RY53" s="76"/>
      <c r="RZ53" s="76"/>
      <c r="SA53" s="76"/>
      <c r="SB53" s="76"/>
      <c r="SC53" s="76"/>
      <c r="SD53" s="76"/>
      <c r="SE53" s="76"/>
      <c r="SF53" s="76"/>
      <c r="SG53" s="76"/>
      <c r="SH53" s="76"/>
      <c r="SI53" s="76"/>
      <c r="SJ53" s="76"/>
      <c r="SK53" s="76"/>
      <c r="SL53" s="76"/>
      <c r="SM53" s="76"/>
      <c r="SN53" s="76"/>
      <c r="SO53" s="76"/>
      <c r="SP53" s="76"/>
      <c r="SQ53" s="76"/>
      <c r="SR53" s="76"/>
      <c r="SS53" s="76"/>
      <c r="ST53" s="76"/>
      <c r="SU53" s="76"/>
      <c r="SV53" s="76"/>
      <c r="SW53" s="76"/>
      <c r="SX53" s="76"/>
      <c r="SY53" s="76"/>
      <c r="SZ53" s="76"/>
      <c r="TA53" s="76"/>
      <c r="TB53" s="76"/>
      <c r="TC53" s="76"/>
      <c r="TD53" s="76"/>
      <c r="TE53" s="76"/>
      <c r="TF53" s="76"/>
      <c r="TG53" s="76"/>
      <c r="TH53" s="76"/>
      <c r="TI53" s="76"/>
      <c r="TJ53" s="76"/>
      <c r="TK53" s="76"/>
      <c r="TL53" s="76"/>
      <c r="TM53" s="76"/>
      <c r="TN53" s="76"/>
      <c r="TO53" s="76"/>
      <c r="TP53" s="76"/>
      <c r="TQ53" s="76"/>
      <c r="TR53" s="76"/>
      <c r="TS53" s="76"/>
      <c r="TT53" s="76"/>
      <c r="TU53" s="76"/>
      <c r="TV53" s="76"/>
      <c r="TW53" s="76"/>
      <c r="TX53" s="76"/>
      <c r="TY53" s="76"/>
      <c r="TZ53" s="76"/>
      <c r="UA53" s="76"/>
      <c r="UB53" s="76"/>
      <c r="UC53" s="76"/>
      <c r="UD53" s="76"/>
      <c r="UE53" s="76"/>
      <c r="UF53" s="76"/>
      <c r="UG53" s="76"/>
      <c r="UH53" s="76"/>
      <c r="UI53" s="76"/>
      <c r="UJ53" s="76"/>
      <c r="UK53" s="76"/>
      <c r="UL53" s="76"/>
      <c r="UM53" s="76"/>
      <c r="UN53" s="76"/>
      <c r="UO53" s="76"/>
      <c r="UP53" s="76"/>
      <c r="UQ53" s="76"/>
      <c r="UR53" s="76"/>
      <c r="US53" s="76"/>
      <c r="UT53" s="76"/>
      <c r="UU53" s="76"/>
      <c r="UV53" s="76"/>
      <c r="UW53" s="76"/>
      <c r="UX53" s="76"/>
      <c r="UY53" s="76"/>
      <c r="UZ53" s="76"/>
      <c r="VA53" s="76"/>
      <c r="VB53" s="76"/>
      <c r="VC53" s="76"/>
      <c r="VD53" s="76"/>
      <c r="VE53" s="76"/>
      <c r="VF53" s="76"/>
      <c r="VG53" s="76"/>
      <c r="VH53" s="76"/>
      <c r="VI53" s="76"/>
      <c r="VJ53" s="76"/>
      <c r="VK53" s="76"/>
      <c r="VL53" s="76"/>
      <c r="VM53" s="76"/>
      <c r="VN53" s="76"/>
      <c r="VO53" s="76"/>
      <c r="VP53" s="76"/>
      <c r="VQ53" s="76"/>
      <c r="VR53" s="76"/>
      <c r="VS53" s="76"/>
      <c r="VT53" s="76"/>
      <c r="VU53" s="76"/>
      <c r="VV53" s="76"/>
      <c r="VW53" s="76"/>
      <c r="VX53" s="76"/>
      <c r="VY53" s="76"/>
      <c r="VZ53" s="76"/>
      <c r="WA53" s="76"/>
      <c r="WB53" s="76"/>
      <c r="WC53" s="76"/>
      <c r="WD53" s="76"/>
      <c r="WE53" s="76"/>
      <c r="WF53" s="76"/>
      <c r="WG53" s="76"/>
      <c r="WH53" s="76"/>
      <c r="WI53" s="76"/>
      <c r="WJ53" s="76"/>
      <c r="WK53" s="76"/>
      <c r="WL53" s="76"/>
      <c r="WM53" s="76"/>
      <c r="WN53" s="76"/>
      <c r="WO53" s="76"/>
      <c r="WP53" s="76"/>
      <c r="WQ53" s="76"/>
      <c r="WR53" s="76"/>
      <c r="WS53" s="76"/>
      <c r="WT53" s="76"/>
      <c r="WU53" s="76"/>
      <c r="WV53" s="76"/>
      <c r="WW53" s="76"/>
      <c r="WX53" s="76"/>
      <c r="WY53" s="76"/>
      <c r="WZ53" s="76"/>
      <c r="XA53" s="76"/>
      <c r="XB53" s="76"/>
      <c r="XC53" s="76"/>
      <c r="XD53" s="76"/>
      <c r="XE53" s="76"/>
      <c r="XF53" s="76"/>
      <c r="XG53" s="76"/>
      <c r="XH53" s="76"/>
      <c r="XI53" s="76"/>
      <c r="XJ53" s="76"/>
      <c r="XK53" s="76"/>
      <c r="XL53" s="76"/>
      <c r="XM53" s="76"/>
      <c r="XN53" s="76"/>
      <c r="XO53" s="76"/>
      <c r="XP53" s="76"/>
      <c r="XQ53" s="76"/>
      <c r="XR53" s="76"/>
      <c r="XS53" s="76"/>
      <c r="XT53" s="76"/>
      <c r="XU53" s="76"/>
      <c r="XV53" s="76"/>
      <c r="XW53" s="76"/>
      <c r="XX53" s="76"/>
      <c r="XY53" s="76"/>
      <c r="XZ53" s="76"/>
      <c r="YA53" s="76"/>
      <c r="YB53" s="76"/>
      <c r="YC53" s="76"/>
      <c r="YD53" s="76"/>
      <c r="YE53" s="76"/>
      <c r="YF53" s="76"/>
      <c r="YG53" s="76"/>
      <c r="YH53" s="76"/>
      <c r="YI53" s="76"/>
      <c r="YJ53" s="76"/>
      <c r="YK53" s="76"/>
      <c r="YL53" s="76"/>
      <c r="YM53" s="76"/>
      <c r="YN53" s="76"/>
      <c r="YO53" s="76"/>
      <c r="YP53" s="76"/>
      <c r="YQ53" s="76"/>
      <c r="YR53" s="76"/>
      <c r="YS53" s="76"/>
      <c r="YT53" s="76"/>
      <c r="YU53" s="76"/>
      <c r="YV53" s="76"/>
      <c r="YW53" s="76"/>
      <c r="YX53" s="76"/>
      <c r="YY53" s="76"/>
      <c r="YZ53" s="76"/>
      <c r="ZA53" s="76"/>
      <c r="ZB53" s="76"/>
      <c r="ZC53" s="76"/>
      <c r="ZD53" s="76"/>
      <c r="ZE53" s="76"/>
      <c r="ZF53" s="76"/>
      <c r="ZG53" s="76"/>
      <c r="ZH53" s="76"/>
      <c r="ZI53" s="76"/>
      <c r="ZJ53" s="76"/>
      <c r="ZK53" s="76"/>
      <c r="ZL53" s="76"/>
      <c r="ZM53" s="76"/>
      <c r="ZN53" s="76"/>
      <c r="ZO53" s="76"/>
      <c r="ZP53" s="76"/>
      <c r="ZQ53" s="76"/>
      <c r="ZR53" s="76"/>
      <c r="ZS53" s="76"/>
      <c r="ZT53" s="76"/>
      <c r="ZU53" s="76"/>
      <c r="ZV53" s="76"/>
      <c r="ZW53" s="76"/>
      <c r="ZX53" s="76"/>
      <c r="ZY53" s="76"/>
      <c r="ZZ53" s="76"/>
      <c r="AAA53" s="76"/>
      <c r="AAB53" s="76"/>
      <c r="AAC53" s="76"/>
      <c r="AAD53" s="76"/>
      <c r="AAE53" s="76"/>
      <c r="AAF53" s="76"/>
      <c r="AAG53" s="76"/>
      <c r="AAH53" s="76"/>
      <c r="AAI53" s="76"/>
      <c r="AAJ53" s="76"/>
      <c r="AAK53" s="76"/>
      <c r="AAL53" s="76"/>
      <c r="AAM53" s="76"/>
      <c r="AAN53" s="76"/>
      <c r="AAO53" s="76"/>
      <c r="AAP53" s="76"/>
      <c r="AAQ53" s="76"/>
      <c r="AAR53" s="76"/>
      <c r="AAS53" s="76"/>
      <c r="AAT53" s="76"/>
      <c r="AAU53" s="76"/>
      <c r="AAV53" s="76"/>
      <c r="AAW53" s="76"/>
      <c r="AAX53" s="76"/>
      <c r="AAY53" s="76"/>
      <c r="AAZ53" s="76"/>
      <c r="ABA53" s="76"/>
      <c r="ABB53" s="76"/>
      <c r="ABC53" s="76"/>
      <c r="ABD53" s="76"/>
      <c r="ABE53" s="76"/>
      <c r="ABF53" s="76"/>
      <c r="ABG53" s="76"/>
      <c r="ABH53" s="76"/>
      <c r="ABI53" s="76"/>
      <c r="ABJ53" s="76"/>
      <c r="ABK53" s="76"/>
      <c r="ABL53" s="76"/>
      <c r="ABM53" s="76"/>
      <c r="ABN53" s="76"/>
      <c r="ABO53" s="76"/>
      <c r="ABP53" s="76"/>
      <c r="ABQ53" s="76"/>
      <c r="ABR53" s="76"/>
      <c r="ABS53" s="76"/>
      <c r="ABT53" s="76"/>
      <c r="ABU53" s="76"/>
      <c r="ABV53" s="76"/>
      <c r="ABW53" s="76"/>
      <c r="ABX53" s="76"/>
      <c r="ABY53" s="76"/>
      <c r="ABZ53" s="76"/>
      <c r="ACA53" s="76"/>
      <c r="ACB53" s="76"/>
      <c r="ACC53" s="76"/>
      <c r="ACD53" s="76"/>
      <c r="ACE53" s="76"/>
      <c r="ACF53" s="76"/>
      <c r="ACG53" s="76"/>
      <c r="ACH53" s="76"/>
      <c r="ACI53" s="76"/>
      <c r="ACJ53" s="76"/>
      <c r="ACK53" s="76"/>
      <c r="ACL53" s="76"/>
      <c r="ACM53" s="76"/>
      <c r="ACN53" s="76"/>
      <c r="ACO53" s="76"/>
      <c r="ACP53" s="76"/>
      <c r="ACQ53" s="76"/>
      <c r="ACR53" s="76"/>
      <c r="ACS53" s="76"/>
      <c r="ACT53" s="76"/>
      <c r="ACU53" s="76"/>
      <c r="ACV53" s="76"/>
      <c r="ACW53" s="76"/>
      <c r="ACX53" s="76"/>
      <c r="ACY53" s="76"/>
      <c r="ACZ53" s="76"/>
      <c r="ADA53" s="76"/>
      <c r="ADB53" s="76"/>
      <c r="ADC53" s="76"/>
      <c r="ADD53" s="76"/>
      <c r="ADE53" s="76"/>
      <c r="ADF53" s="76"/>
      <c r="ADG53" s="76"/>
      <c r="ADH53" s="76"/>
      <c r="ADI53" s="76"/>
      <c r="ADJ53" s="76"/>
      <c r="ADK53" s="76"/>
      <c r="ADL53" s="76"/>
      <c r="ADM53" s="76"/>
      <c r="ADN53" s="76"/>
      <c r="ADO53" s="76"/>
      <c r="ADP53" s="76"/>
      <c r="ADQ53" s="76"/>
      <c r="ADR53" s="76"/>
      <c r="ADS53" s="76"/>
      <c r="ADT53" s="76"/>
      <c r="ADU53" s="76"/>
      <c r="ADV53" s="76"/>
      <c r="ADW53" s="76"/>
      <c r="ADX53" s="76"/>
      <c r="ADY53" s="76"/>
      <c r="ADZ53" s="76"/>
      <c r="AEA53" s="76"/>
      <c r="AEB53" s="76"/>
      <c r="AEC53" s="76"/>
      <c r="AED53" s="76"/>
      <c r="AEE53" s="76"/>
      <c r="AEF53" s="76"/>
      <c r="AEG53" s="76"/>
      <c r="AEH53" s="76"/>
      <c r="AEI53" s="76"/>
      <c r="AEJ53" s="76"/>
      <c r="AEK53" s="76"/>
      <c r="AEL53" s="76"/>
      <c r="AEM53" s="76"/>
      <c r="AEN53" s="76"/>
      <c r="AEO53" s="76"/>
      <c r="AEP53" s="76"/>
      <c r="AEQ53" s="76"/>
      <c r="AER53" s="76"/>
      <c r="AES53" s="76"/>
      <c r="AET53" s="76"/>
      <c r="AEU53" s="76"/>
      <c r="AEV53" s="76"/>
      <c r="AEW53" s="76"/>
      <c r="AEX53" s="76"/>
      <c r="AEY53" s="76"/>
      <c r="AEZ53" s="76"/>
      <c r="AFA53" s="76"/>
      <c r="AFB53" s="76"/>
      <c r="AFC53" s="76"/>
      <c r="AFD53" s="76"/>
      <c r="AFE53" s="76"/>
      <c r="AFF53" s="76"/>
      <c r="AFG53" s="76"/>
      <c r="AFH53" s="76"/>
      <c r="AFI53" s="76"/>
      <c r="AFJ53" s="76"/>
      <c r="AFK53" s="76"/>
      <c r="AFL53" s="76"/>
      <c r="AFM53" s="76"/>
      <c r="AFN53" s="76"/>
      <c r="AFO53" s="76"/>
      <c r="AFP53" s="76"/>
      <c r="AFQ53" s="76"/>
      <c r="AFR53" s="76"/>
      <c r="AFS53" s="76"/>
      <c r="AFT53" s="76"/>
      <c r="AFU53" s="76"/>
      <c r="AFV53" s="76"/>
      <c r="AFW53" s="76"/>
      <c r="AFX53" s="76"/>
      <c r="AFY53" s="76"/>
      <c r="AFZ53" s="76"/>
      <c r="AGA53" s="76"/>
      <c r="AGB53" s="76"/>
      <c r="AGC53" s="76"/>
      <c r="AGD53" s="76"/>
      <c r="AGE53" s="76"/>
      <c r="AGF53" s="76"/>
      <c r="AGG53" s="76"/>
      <c r="AGH53" s="76"/>
      <c r="AGI53" s="76"/>
      <c r="AGJ53" s="76"/>
      <c r="AGK53" s="76"/>
      <c r="AGL53" s="76"/>
      <c r="AGM53" s="76"/>
      <c r="AGN53" s="76"/>
      <c r="AGO53" s="76"/>
      <c r="AGP53" s="76"/>
      <c r="AGQ53" s="76"/>
      <c r="AGR53" s="76"/>
      <c r="AGS53" s="76"/>
      <c r="AGT53" s="76"/>
      <c r="AGU53" s="76"/>
      <c r="AGV53" s="76"/>
      <c r="AGW53" s="76"/>
      <c r="AGX53" s="76"/>
      <c r="AGY53" s="76"/>
      <c r="AGZ53" s="76"/>
      <c r="AHA53" s="76"/>
      <c r="AHB53" s="76"/>
      <c r="AHC53" s="76"/>
      <c r="AHD53" s="76"/>
      <c r="AHE53" s="76"/>
      <c r="AHF53" s="76"/>
      <c r="AHG53" s="76"/>
      <c r="AHH53" s="76"/>
      <c r="AHI53" s="76"/>
      <c r="AHJ53" s="76"/>
      <c r="AHK53" s="76"/>
      <c r="AHL53" s="76"/>
      <c r="AHM53" s="76"/>
      <c r="AHN53" s="76"/>
      <c r="AHO53" s="76"/>
      <c r="AHP53" s="76"/>
      <c r="AHQ53" s="76"/>
      <c r="AHR53" s="76"/>
      <c r="AHS53" s="76"/>
      <c r="AHT53" s="76"/>
      <c r="AHU53" s="76"/>
      <c r="AHV53" s="76"/>
      <c r="AHW53" s="76"/>
      <c r="AHX53" s="76"/>
      <c r="AHY53" s="76"/>
      <c r="AHZ53" s="76"/>
      <c r="AIA53" s="76"/>
      <c r="AIB53" s="76"/>
      <c r="AIC53" s="76"/>
      <c r="AID53" s="76"/>
      <c r="AIE53" s="76"/>
      <c r="AIF53" s="76"/>
      <c r="AIG53" s="76"/>
      <c r="AIH53" s="76"/>
      <c r="AII53" s="76"/>
      <c r="AIJ53" s="76"/>
      <c r="AIK53" s="76"/>
      <c r="AIL53" s="76"/>
      <c r="AIM53" s="76"/>
      <c r="AIN53" s="76"/>
      <c r="AIO53" s="76"/>
      <c r="AIP53" s="76"/>
      <c r="AIQ53" s="76"/>
      <c r="AIR53" s="76"/>
      <c r="AIS53" s="76"/>
      <c r="AIT53" s="76"/>
      <c r="AIU53" s="76"/>
      <c r="AIV53" s="76"/>
      <c r="AIW53" s="76"/>
      <c r="AIX53" s="76"/>
      <c r="AIY53" s="76"/>
      <c r="AIZ53" s="76"/>
      <c r="AJA53" s="76"/>
      <c r="AJB53" s="76"/>
      <c r="AJC53" s="76"/>
      <c r="AJD53" s="76"/>
      <c r="AJE53" s="76"/>
      <c r="AJF53" s="76"/>
      <c r="AJG53" s="76"/>
      <c r="AJH53" s="76"/>
      <c r="AJI53" s="76"/>
      <c r="AJJ53" s="76"/>
      <c r="AJK53" s="76"/>
      <c r="AJL53" s="76"/>
      <c r="AJM53" s="76"/>
      <c r="AJN53" s="76"/>
      <c r="AJO53" s="76"/>
      <c r="AJP53" s="76"/>
      <c r="AJQ53" s="76"/>
      <c r="AJR53" s="76"/>
      <c r="AJS53" s="76"/>
      <c r="AJT53" s="76"/>
      <c r="AJU53" s="76"/>
      <c r="AJV53" s="76"/>
      <c r="AJW53" s="76"/>
      <c r="AJX53" s="76"/>
      <c r="AJY53" s="76"/>
      <c r="AJZ53" s="76"/>
      <c r="AKA53" s="76"/>
      <c r="AKB53" s="76"/>
      <c r="AKC53" s="76"/>
      <c r="AKD53" s="76"/>
      <c r="AKE53" s="76"/>
      <c r="AKF53" s="76"/>
      <c r="AKG53" s="76"/>
      <c r="AKH53" s="76"/>
      <c r="AKI53" s="76"/>
      <c r="AKJ53" s="76"/>
      <c r="AKK53" s="76"/>
      <c r="AKL53" s="76"/>
      <c r="AKM53" s="76"/>
      <c r="AKN53" s="76"/>
      <c r="AKO53" s="76"/>
      <c r="AKP53" s="76"/>
      <c r="AKQ53" s="76"/>
      <c r="AKR53" s="76"/>
      <c r="AKS53" s="76"/>
      <c r="AKT53" s="76"/>
      <c r="AKU53" s="76"/>
      <c r="AKV53" s="76"/>
      <c r="AKW53" s="76"/>
      <c r="AKX53" s="76"/>
      <c r="AKY53" s="76"/>
      <c r="AKZ53" s="76"/>
      <c r="ALA53" s="76"/>
      <c r="ALB53" s="76"/>
      <c r="ALC53" s="76"/>
      <c r="ALD53" s="76"/>
      <c r="ALE53" s="76"/>
      <c r="ALF53" s="76"/>
      <c r="ALG53" s="76"/>
      <c r="ALH53" s="76"/>
      <c r="ALI53" s="76"/>
      <c r="ALJ53" s="76"/>
      <c r="ALK53" s="76"/>
      <c r="ALL53" s="76"/>
      <c r="ALM53" s="76"/>
      <c r="ALN53" s="76"/>
      <c r="ALO53" s="76"/>
      <c r="ALP53" s="76"/>
      <c r="ALQ53" s="76"/>
      <c r="ALR53" s="76"/>
      <c r="ALS53" s="76"/>
      <c r="ALT53" s="76"/>
      <c r="ALU53" s="76"/>
      <c r="ALV53" s="76"/>
      <c r="ALW53" s="76"/>
      <c r="ALX53" s="76"/>
      <c r="ALY53" s="76"/>
      <c r="ALZ53" s="76"/>
      <c r="AMA53" s="76"/>
      <c r="AMB53" s="76"/>
      <c r="AMC53" s="76"/>
      <c r="AMD53" s="76"/>
      <c r="AME53" s="76"/>
      <c r="AMF53" s="76"/>
      <c r="AMG53" s="76"/>
      <c r="AMH53" s="76"/>
      <c r="AMI53" s="76"/>
      <c r="AMJ53" s="76"/>
      <c r="AMK53" s="76"/>
      <c r="AML53" s="76"/>
      <c r="AMM53" s="76"/>
      <c r="AMN53" s="76"/>
      <c r="AMO53" s="76"/>
      <c r="AMP53" s="76"/>
      <c r="AMQ53" s="76"/>
      <c r="AMR53" s="76"/>
      <c r="AMS53" s="76"/>
      <c r="AMT53" s="76"/>
      <c r="AMU53" s="76"/>
      <c r="AMV53" s="76"/>
      <c r="AMW53" s="76"/>
      <c r="AMX53" s="76"/>
      <c r="AMY53" s="76"/>
      <c r="AMZ53" s="76"/>
      <c r="ANA53" s="76"/>
      <c r="ANB53" s="76"/>
      <c r="ANC53" s="76"/>
      <c r="AND53" s="76"/>
      <c r="ANE53" s="76"/>
      <c r="ANF53" s="76"/>
      <c r="ANG53" s="76"/>
      <c r="ANH53" s="76"/>
      <c r="ANI53" s="76"/>
      <c r="ANJ53" s="76"/>
      <c r="ANK53" s="76"/>
      <c r="ANL53" s="76"/>
      <c r="ANM53" s="76"/>
      <c r="ANN53" s="76"/>
      <c r="ANO53" s="76"/>
      <c r="ANP53" s="76"/>
      <c r="ANQ53" s="76"/>
      <c r="ANR53" s="76"/>
      <c r="ANS53" s="76"/>
      <c r="ANT53" s="76"/>
      <c r="ANU53" s="76"/>
      <c r="ANV53" s="76"/>
      <c r="ANW53" s="76"/>
      <c r="ANX53" s="76"/>
      <c r="ANY53" s="76"/>
      <c r="ANZ53" s="76"/>
      <c r="AOA53" s="76"/>
      <c r="AOB53" s="76"/>
      <c r="AOC53" s="76"/>
      <c r="AOD53" s="76"/>
      <c r="AOE53" s="76"/>
      <c r="AOF53" s="76"/>
      <c r="AOG53" s="76"/>
      <c r="AOH53" s="76"/>
      <c r="AOI53" s="76"/>
      <c r="AOJ53" s="76"/>
      <c r="AOK53" s="76"/>
      <c r="AOL53" s="76"/>
      <c r="AOM53" s="76"/>
      <c r="AON53" s="76"/>
      <c r="AOO53" s="76"/>
      <c r="AOP53" s="76"/>
      <c r="AOQ53" s="76"/>
      <c r="AOR53" s="76"/>
      <c r="AOS53" s="76"/>
      <c r="AOT53" s="76"/>
      <c r="AOU53" s="76"/>
      <c r="AOV53" s="76"/>
      <c r="AOW53" s="76"/>
      <c r="AOX53" s="76"/>
      <c r="AOY53" s="76"/>
      <c r="AOZ53" s="76"/>
      <c r="APA53" s="76"/>
      <c r="APB53" s="76"/>
      <c r="APC53" s="76"/>
      <c r="APD53" s="76"/>
      <c r="APE53" s="76"/>
      <c r="APF53" s="76"/>
      <c r="APG53" s="76"/>
      <c r="APH53" s="76"/>
      <c r="API53" s="76"/>
      <c r="APJ53" s="76"/>
      <c r="APK53" s="76"/>
      <c r="APL53" s="76"/>
      <c r="APM53" s="76"/>
      <c r="APN53" s="76"/>
      <c r="APO53" s="76"/>
      <c r="APP53" s="76"/>
      <c r="APQ53" s="76"/>
      <c r="APR53" s="76"/>
      <c r="APS53" s="76"/>
      <c r="APT53" s="76"/>
      <c r="APU53" s="76"/>
      <c r="APV53" s="76"/>
      <c r="APW53" s="76"/>
      <c r="APX53" s="76"/>
      <c r="APY53" s="76"/>
      <c r="APZ53" s="76"/>
      <c r="AQA53" s="76"/>
      <c r="AQB53" s="76"/>
      <c r="AQC53" s="76"/>
      <c r="AQD53" s="76"/>
      <c r="AQE53" s="76"/>
      <c r="AQF53" s="76"/>
      <c r="AQG53" s="76"/>
      <c r="AQH53" s="76"/>
      <c r="AQI53" s="76"/>
      <c r="AQJ53" s="76"/>
      <c r="AQK53" s="76"/>
      <c r="AQL53" s="76"/>
      <c r="AQM53" s="76"/>
      <c r="AQN53" s="76"/>
      <c r="AQO53" s="76"/>
      <c r="AQP53" s="76"/>
      <c r="AQQ53" s="76"/>
      <c r="AQR53" s="76"/>
      <c r="AQS53" s="76"/>
      <c r="AQT53" s="76"/>
      <c r="AQU53" s="76"/>
      <c r="AQV53" s="76"/>
      <c r="AQW53" s="76"/>
      <c r="AQX53" s="76"/>
      <c r="AQY53" s="76"/>
      <c r="AQZ53" s="76"/>
      <c r="ARA53" s="76"/>
      <c r="ARB53" s="76"/>
      <c r="ARC53" s="76"/>
      <c r="ARD53" s="76"/>
      <c r="ARE53" s="76"/>
      <c r="ARF53" s="76"/>
      <c r="ARG53" s="76"/>
      <c r="ARH53" s="76"/>
      <c r="ARI53" s="76"/>
      <c r="ARJ53" s="76"/>
      <c r="ARK53" s="76"/>
      <c r="ARL53" s="76"/>
      <c r="ARM53" s="76"/>
      <c r="ARN53" s="76"/>
      <c r="ARO53" s="76"/>
      <c r="ARP53" s="76"/>
      <c r="ARQ53" s="76"/>
      <c r="ARR53" s="76"/>
      <c r="ARS53" s="76"/>
      <c r="ART53" s="76"/>
      <c r="ARU53" s="76"/>
      <c r="ARV53" s="76"/>
      <c r="ARW53" s="76"/>
      <c r="ARX53" s="76"/>
      <c r="ARY53" s="76"/>
      <c r="ARZ53" s="76"/>
      <c r="ASA53" s="76"/>
      <c r="ASB53" s="76"/>
      <c r="ASC53" s="76"/>
      <c r="ASD53" s="76"/>
      <c r="ASE53" s="76"/>
      <c r="ASF53" s="76"/>
      <c r="ASG53" s="76"/>
      <c r="ASH53" s="76"/>
      <c r="ASI53" s="76"/>
      <c r="ASJ53" s="76"/>
      <c r="ASK53" s="76"/>
      <c r="ASL53" s="76"/>
      <c r="ASM53" s="76"/>
      <c r="ASN53" s="76"/>
      <c r="ASO53" s="76"/>
      <c r="ASP53" s="76"/>
      <c r="ASQ53" s="76"/>
      <c r="ASR53" s="76"/>
      <c r="ASS53" s="76"/>
      <c r="AST53" s="76"/>
      <c r="ASU53" s="76"/>
      <c r="ASV53" s="76"/>
      <c r="ASW53" s="76"/>
      <c r="ASX53" s="76"/>
      <c r="ASY53" s="76"/>
      <c r="ASZ53" s="76"/>
      <c r="ATA53" s="76"/>
      <c r="ATB53" s="76"/>
      <c r="ATC53" s="76"/>
      <c r="ATD53" s="76"/>
      <c r="ATE53" s="76"/>
      <c r="ATF53" s="76"/>
    </row>
    <row r="54" spans="1:1202" ht="42" customHeight="1" x14ac:dyDescent="0.25">
      <c r="A54" s="141"/>
      <c r="B54" s="167"/>
      <c r="C54" s="169"/>
      <c r="D54" s="99" t="s">
        <v>9</v>
      </c>
      <c r="E54" s="98">
        <f>E51+E52+E53</f>
        <v>848350173.19000006</v>
      </c>
      <c r="F54" s="98">
        <f>F51+F52+F53</f>
        <v>515957252.44999999</v>
      </c>
      <c r="G54" s="98">
        <f t="shared" ref="G54:J54" si="23">G51+G52+G53</f>
        <v>88097578.309999987</v>
      </c>
      <c r="H54" s="98">
        <f t="shared" si="23"/>
        <v>60375328.310000002</v>
      </c>
      <c r="I54" s="98">
        <f t="shared" si="23"/>
        <v>61306328.310000002</v>
      </c>
      <c r="J54" s="98">
        <f t="shared" si="23"/>
        <v>122613685.81</v>
      </c>
    </row>
    <row r="55" spans="1:1202" ht="29.25" customHeight="1" x14ac:dyDescent="0.25">
      <c r="A55" s="84"/>
      <c r="B55" s="84"/>
      <c r="C55" s="84"/>
      <c r="D55" s="84"/>
      <c r="E55" s="84"/>
      <c r="F55" s="84"/>
      <c r="G55" s="84"/>
      <c r="H55" s="84"/>
    </row>
    <row r="56" spans="1:1202" ht="29.25" customHeight="1" x14ac:dyDescent="0.25">
      <c r="A56" s="80" t="s">
        <v>169</v>
      </c>
      <c r="B56" s="79"/>
      <c r="C56" s="79"/>
      <c r="D56" s="79"/>
      <c r="E56" s="79"/>
      <c r="F56" s="79"/>
      <c r="G56" s="79"/>
      <c r="H56" s="79"/>
    </row>
    <row r="57" spans="1:1202" ht="26.25" customHeight="1" x14ac:dyDescent="0.25">
      <c r="A57" s="78"/>
      <c r="B57" s="77"/>
      <c r="C57" s="77"/>
      <c r="D57" s="77"/>
      <c r="E57" s="77"/>
      <c r="F57" s="77"/>
      <c r="G57" s="77"/>
      <c r="H57" s="77"/>
    </row>
    <row r="58" spans="1:1202" ht="27" customHeight="1" x14ac:dyDescent="0.25">
      <c r="A58" s="78"/>
      <c r="B58" s="77"/>
      <c r="C58" s="77"/>
      <c r="D58" s="77"/>
      <c r="E58" s="77"/>
      <c r="F58" s="77"/>
      <c r="G58" s="77"/>
      <c r="H58" s="77"/>
    </row>
    <row r="59" spans="1:1202" ht="27" customHeight="1" x14ac:dyDescent="0.25">
      <c r="A59" s="50"/>
    </row>
    <row r="60" spans="1:1202" ht="24.75" customHeight="1" x14ac:dyDescent="0.25">
      <c r="A60" s="51"/>
    </row>
    <row r="61" spans="1:1202" ht="27.75" customHeight="1" x14ac:dyDescent="0.25">
      <c r="A61" s="51"/>
    </row>
    <row r="62" spans="1:1202" ht="27.75" customHeight="1" x14ac:dyDescent="0.25">
      <c r="A62" s="51"/>
    </row>
    <row r="63" spans="1:1202" ht="27.75" customHeight="1" x14ac:dyDescent="0.25">
      <c r="A63" s="52"/>
    </row>
    <row r="64" spans="1:1202" ht="27.75" customHeight="1" x14ac:dyDescent="0.25">
      <c r="A64" s="53"/>
    </row>
    <row r="65" spans="1:1" ht="30" customHeight="1" x14ac:dyDescent="0.25">
      <c r="A65" s="53"/>
    </row>
    <row r="66" spans="1:1" ht="30" customHeight="1" x14ac:dyDescent="0.25">
      <c r="A66" s="53"/>
    </row>
    <row r="67" spans="1:1" ht="33" customHeight="1" x14ac:dyDescent="0.25">
      <c r="A67" s="53"/>
    </row>
    <row r="68" spans="1:1" ht="24.75" customHeight="1" x14ac:dyDescent="0.25">
      <c r="A68" s="53"/>
    </row>
    <row r="69" spans="1:1" ht="27.75" customHeight="1" x14ac:dyDescent="0.25"/>
    <row r="70" spans="1:1" ht="27.75" customHeight="1" x14ac:dyDescent="0.25"/>
    <row r="71" spans="1:1" ht="27.75" customHeight="1" x14ac:dyDescent="0.25"/>
    <row r="72" spans="1:1" ht="26.25" customHeight="1" x14ac:dyDescent="0.25"/>
    <row r="73" spans="1:1" ht="32.25" customHeight="1" x14ac:dyDescent="0.25"/>
  </sheetData>
  <mergeCells count="40">
    <mergeCell ref="B12:J12"/>
    <mergeCell ref="B38:J38"/>
    <mergeCell ref="A47:A50"/>
    <mergeCell ref="A51:A54"/>
    <mergeCell ref="B51:B54"/>
    <mergeCell ref="C51:C54"/>
    <mergeCell ref="A13:A16"/>
    <mergeCell ref="C13:C16"/>
    <mergeCell ref="A43:A46"/>
    <mergeCell ref="B43:B46"/>
    <mergeCell ref="C43:C46"/>
    <mergeCell ref="A39:A42"/>
    <mergeCell ref="B39:B42"/>
    <mergeCell ref="C39:C42"/>
    <mergeCell ref="A34:A37"/>
    <mergeCell ref="B34:B37"/>
    <mergeCell ref="B47:B50"/>
    <mergeCell ref="C47:C50"/>
    <mergeCell ref="B13:B16"/>
    <mergeCell ref="C34:C37"/>
    <mergeCell ref="B26:B29"/>
    <mergeCell ref="C26:C29"/>
    <mergeCell ref="B21:B24"/>
    <mergeCell ref="C21:C24"/>
    <mergeCell ref="A30:A33"/>
    <mergeCell ref="B30:B33"/>
    <mergeCell ref="C30:C33"/>
    <mergeCell ref="A17:A20"/>
    <mergeCell ref="B17:B20"/>
    <mergeCell ref="C17:C20"/>
    <mergeCell ref="A26:A29"/>
    <mergeCell ref="A21:A24"/>
    <mergeCell ref="B25:J25"/>
    <mergeCell ref="H2:J3"/>
    <mergeCell ref="A5:J5"/>
    <mergeCell ref="A7:A10"/>
    <mergeCell ref="B7:B10"/>
    <mergeCell ref="C7:C10"/>
    <mergeCell ref="D7:D10"/>
    <mergeCell ref="E7:H9"/>
  </mergeCells>
  <pageMargins left="0" right="0" top="0.15748031496062992" bottom="0.19685039370078741" header="0.11811023622047245" footer="0.11811023622047245"/>
  <pageSetup paperSize="9" scale="29" fitToHeight="10" orientation="landscape" r:id="rId1"/>
  <rowBreaks count="1" manualBreakCount="1">
    <brk id="2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Приложение </vt:lpstr>
      <vt:lpstr>Приложение 2 </vt:lpstr>
      <vt:lpstr>Приложение 1</vt:lpstr>
      <vt:lpstr>'Приложение '!Заголовки_для_печати</vt:lpstr>
      <vt:lpstr>'Приложение 1'!Заголовки_для_печати</vt:lpstr>
      <vt:lpstr>'Приложение 2 '!Заголовки_для_печати</vt:lpstr>
      <vt:lpstr>'Приложение 1'!Область_печати</vt:lpstr>
    </vt:vector>
  </TitlesOfParts>
  <Company>Управление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Качинская Инна Викторовна</cp:lastModifiedBy>
  <cp:lastPrinted>2016-10-12T09:16:18Z</cp:lastPrinted>
  <dcterms:created xsi:type="dcterms:W3CDTF">2010-09-28T03:43:41Z</dcterms:created>
  <dcterms:modified xsi:type="dcterms:W3CDTF">2016-11-08T12:06:02Z</dcterms:modified>
</cp:coreProperties>
</file>